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39966325-8CD5-472D-8E48-0B61DD14F4D2}" xr6:coauthVersionLast="47" xr6:coauthVersionMax="47" xr10:uidLastSave="{00000000-0000-0000-0000-000000000000}"/>
  <bookViews>
    <workbookView xWindow="-25320" yWindow="240" windowWidth="25440" windowHeight="15390" xr2:uid="{00D9A178-B5F1-4CC8-8A0A-7669AAB09FD1}"/>
  </bookViews>
  <sheets>
    <sheet name="Maj Fac Funding" sheetId="1" r:id="rId1"/>
  </sheets>
  <definedNames>
    <definedName name="_xlnm.Print_Area" localSheetId="0">'Maj Fac Funding'!$A$1:$I$13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F8" i="1"/>
  <c r="F9" i="1"/>
  <c r="H9" i="1" l="1"/>
  <c r="I9" i="1" s="1"/>
  <c r="H10" i="1" l="1"/>
  <c r="I10" i="1" s="1"/>
  <c r="H11" i="1"/>
  <c r="I11" i="1" s="1"/>
  <c r="F10" i="1"/>
  <c r="F11" i="1"/>
  <c r="C6" i="1" l="1"/>
  <c r="D6" i="1" l="1"/>
  <c r="D12" i="1" s="1"/>
  <c r="E6" i="1" l="1"/>
  <c r="F6" i="1" s="1"/>
  <c r="H7" i="1"/>
  <c r="I7" i="1" s="1"/>
  <c r="F7" i="1"/>
  <c r="G6" i="1"/>
  <c r="G12" i="1" s="1"/>
  <c r="C12" i="1"/>
  <c r="B6" i="1"/>
  <c r="B12" i="1" s="1"/>
  <c r="E12" i="1" l="1"/>
  <c r="F12" i="1" s="1"/>
  <c r="H12" i="1"/>
  <c r="I12" i="1" s="1"/>
  <c r="H6" i="1"/>
  <c r="I6" i="1" s="1"/>
</calcChain>
</file>

<file path=xl/sharedStrings.xml><?xml version="1.0" encoding="utf-8"?>
<sst xmlns="http://schemas.openxmlformats.org/spreadsheetml/2006/main" count="28" uniqueCount="21">
  <si>
    <t>Major Facilities Funding</t>
  </si>
  <si>
    <t>(Dollars in Millions)</t>
  </si>
  <si>
    <t>Amount</t>
  </si>
  <si>
    <t>Percent</t>
  </si>
  <si>
    <t>Total Research and Related Activities</t>
  </si>
  <si>
    <t>Operations and Maintenance of Existing Facilities</t>
  </si>
  <si>
    <t>Federally Funded Research and Development Centers</t>
  </si>
  <si>
    <t>Operations and Maintenance of Facilities under Construction</t>
  </si>
  <si>
    <t>R&amp;RA Design Stage Activities</t>
  </si>
  <si>
    <t>Major Research Equipment and Facilities Construction</t>
  </si>
  <si>
    <t>Total, Major Multi-User Research Facilities</t>
  </si>
  <si>
    <t>FY 2022
Actual</t>
  </si>
  <si>
    <t>FY 2024
Request</t>
  </si>
  <si>
    <t>Disaster Relief Supplemental</t>
  </si>
  <si>
    <t>Base</t>
  </si>
  <si>
    <t>FY 2023 Estimate Base</t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</si>
  <si>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Captures both the FY 2023 Omnibus appropriation and the Disaster Relief Supplemental base.</t>
    </r>
  </si>
  <si>
    <t>RI Damage Mitigation</t>
  </si>
  <si>
    <t xml:space="preserve"> </t>
  </si>
  <si>
    <t>FY 2023 
Estimate 
Total</t>
  </si>
  <si>
    <r>
      <t>Change over 
FY 2023 Base Total</t>
    </r>
    <r>
      <rPr>
        <vertAlign val="superscript"/>
        <sz val="9"/>
        <color theme="1"/>
        <rFont val="Open San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</si>
</sst>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;\-0.0%;&quot;-&quot;??"/>
    <numFmt numFmtId="165" formatCode="&quot;$&quot;#,##0.00;\-&quot;$&quot;#,##0.00;&quot;-&quot;??"/>
    <numFmt numFmtId="166" formatCode="#,##0.00;\-#,##0.00;&quot;-&quot;??"/>
    <numFmt numFmtId="167" formatCode="#,##0.00;\-###0.00;&quot;-&quot;??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b/>
      <sz val="11"/>
      <color rgb="FF00B0F0"/>
      <name val="Calibri"/>
      <family val="2"/>
      <scheme val="minor"/>
    </font>
    <font>
      <sz val="11"/>
      <color theme="4"/>
      <name val="Calibri"/>
      <family val="2"/>
      <scheme val="minor"/>
    </font>
    <font>
      <vertAlign val="superscript"/>
      <sz val="9"/>
      <color theme="1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54">
    <xf numFmtId="0" fontId="0" fillId="0" borderId="0" xfId="0"/>
    <xf numFmtId="165" fontId="6" fillId="0" borderId="0" xfId="0" applyNumberFormat="1" applyFont="1" applyAlignment="1">
      <alignment vertical="top"/>
    </xf>
    <xf numFmtId="164" fontId="4" fillId="0" borderId="0" xfId="1" applyNumberFormat="1" applyFont="1" applyFill="1" applyBorder="1" applyAlignment="1">
      <alignment horizontal="right" vertical="top"/>
    </xf>
    <xf numFmtId="164" fontId="3" fillId="0" borderId="0" xfId="1" applyNumberFormat="1" applyFont="1" applyFill="1" applyBorder="1" applyAlignment="1">
      <alignment horizontal="right" vertical="top"/>
    </xf>
    <xf numFmtId="0" fontId="7" fillId="0" borderId="1" xfId="0" applyFont="1" applyBorder="1"/>
    <xf numFmtId="0" fontId="7" fillId="0" borderId="4" xfId="0" applyFont="1" applyBorder="1"/>
    <xf numFmtId="167" fontId="7" fillId="0" borderId="0" xfId="0" applyNumberFormat="1" applyFont="1" applyAlignment="1">
      <alignment vertical="top"/>
    </xf>
    <xf numFmtId="165" fontId="6" fillId="0" borderId="4" xfId="0" applyNumberFormat="1" applyFont="1" applyBorder="1" applyAlignment="1">
      <alignment vertical="top"/>
    </xf>
    <xf numFmtId="164" fontId="3" fillId="0" borderId="4" xfId="1" applyNumberFormat="1" applyFont="1" applyFill="1" applyBorder="1" applyAlignment="1">
      <alignment horizontal="right" vertical="top"/>
    </xf>
    <xf numFmtId="0" fontId="7" fillId="0" borderId="4" xfId="2" applyFont="1" applyBorder="1" applyAlignment="1" applyProtection="1">
      <alignment horizontal="right" wrapText="1" readingOrder="1"/>
      <protection locked="0"/>
    </xf>
    <xf numFmtId="166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2" fillId="0" borderId="0" xfId="0" applyFont="1"/>
    <xf numFmtId="165" fontId="6" fillId="0" borderId="8" xfId="0" applyNumberFormat="1" applyFont="1" applyBorder="1" applyAlignment="1">
      <alignment vertical="top"/>
    </xf>
    <xf numFmtId="165" fontId="6" fillId="0" borderId="12" xfId="0" applyNumberFormat="1" applyFont="1" applyBorder="1" applyAlignment="1">
      <alignment vertical="top"/>
    </xf>
    <xf numFmtId="165" fontId="6" fillId="0" borderId="10" xfId="0" applyNumberFormat="1" applyFont="1" applyBorder="1" applyAlignment="1">
      <alignment vertical="top"/>
    </xf>
    <xf numFmtId="0" fontId="8" fillId="0" borderId="0" xfId="0" applyFont="1" applyAlignment="1">
      <alignment vertical="top" wrapText="1"/>
    </xf>
    <xf numFmtId="167" fontId="7" fillId="0" borderId="8" xfId="0" applyNumberFormat="1" applyFont="1" applyBorder="1" applyAlignment="1">
      <alignment vertical="top"/>
    </xf>
    <xf numFmtId="165" fontId="6" fillId="0" borderId="11" xfId="0" applyNumberFormat="1" applyFont="1" applyBorder="1" applyAlignment="1">
      <alignment vertical="top"/>
    </xf>
    <xf numFmtId="167" fontId="7" fillId="0" borderId="10" xfId="0" applyNumberFormat="1" applyFont="1" applyBorder="1" applyAlignment="1">
      <alignment vertical="top"/>
    </xf>
    <xf numFmtId="0" fontId="10" fillId="0" borderId="0" xfId="0" applyFont="1"/>
    <xf numFmtId="168" fontId="3" fillId="0" borderId="0" xfId="0" applyNumberFormat="1" applyFont="1" applyAlignment="1">
      <alignment horizontal="right" vertical="top"/>
    </xf>
    <xf numFmtId="168" fontId="3" fillId="0" borderId="4" xfId="0" applyNumberFormat="1" applyFont="1" applyBorder="1" applyAlignment="1">
      <alignment horizontal="right" vertical="top"/>
    </xf>
    <xf numFmtId="0" fontId="0" fillId="0" borderId="0" xfId="0" applyAlignment="1">
      <alignment vertical="center"/>
    </xf>
    <xf numFmtId="0" fontId="10" fillId="0" borderId="0" xfId="0" applyFont="1" applyAlignment="1">
      <alignment vertical="top"/>
    </xf>
    <xf numFmtId="0" fontId="6" fillId="0" borderId="2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168" fontId="3" fillId="0" borderId="3" xfId="0" applyNumberFormat="1" applyFont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quotePrefix="1" applyFo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3" fillId="0" borderId="9" xfId="2" applyFont="1" applyBorder="1" applyAlignment="1" applyProtection="1">
      <alignment horizontal="right" wrapText="1" readingOrder="1"/>
      <protection locked="0"/>
    </xf>
    <xf numFmtId="0" fontId="13" fillId="0" borderId="10" xfId="2" applyFont="1" applyBorder="1" applyAlignment="1" applyProtection="1">
      <alignment horizontal="right" wrapText="1" readingOrder="1"/>
      <protection locked="0"/>
    </xf>
    <xf numFmtId="0" fontId="13" fillId="0" borderId="12" xfId="2" applyFont="1" applyBorder="1" applyAlignment="1" applyProtection="1">
      <alignment horizontal="right" wrapText="1" readingOrder="1"/>
      <protection locked="0"/>
    </xf>
    <xf numFmtId="0" fontId="8" fillId="0" borderId="1" xfId="0" applyFont="1" applyBorder="1" applyAlignment="1">
      <alignment horizontal="left" vertical="top" wrapText="1"/>
    </xf>
    <xf numFmtId="0" fontId="13" fillId="0" borderId="7" xfId="2" applyFont="1" applyBorder="1" applyAlignment="1" applyProtection="1">
      <alignment horizontal="right" wrapText="1" readingOrder="1"/>
      <protection locked="0"/>
    </xf>
    <xf numFmtId="0" fontId="13" fillId="0" borderId="8" xfId="2" applyFont="1" applyBorder="1" applyAlignment="1" applyProtection="1">
      <alignment horizontal="right" wrapText="1" readingOrder="1"/>
      <protection locked="0"/>
    </xf>
    <xf numFmtId="0" fontId="13" fillId="0" borderId="11" xfId="2" applyFont="1" applyBorder="1" applyAlignment="1" applyProtection="1">
      <alignment horizontal="right" wrapText="1" readingOrder="1"/>
      <protection locked="0"/>
    </xf>
    <xf numFmtId="0" fontId="7" fillId="0" borderId="6" xfId="2" applyFont="1" applyBorder="1" applyAlignment="1" applyProtection="1">
      <alignment horizontal="center" wrapText="1" readingOrder="1"/>
      <protection locked="0"/>
    </xf>
    <xf numFmtId="0" fontId="13" fillId="0" borderId="5" xfId="2" applyFont="1" applyBorder="1" applyAlignment="1" applyProtection="1">
      <alignment horizontal="right" wrapText="1" readingOrder="1"/>
      <protection locked="0"/>
    </xf>
    <xf numFmtId="0" fontId="13" fillId="0" borderId="4" xfId="2" applyFont="1" applyBorder="1" applyAlignment="1" applyProtection="1">
      <alignment horizontal="right" wrapText="1" readingOrder="1"/>
      <protection locked="0"/>
    </xf>
    <xf numFmtId="0" fontId="7" fillId="0" borderId="5" xfId="2" applyFont="1" applyBorder="1" applyAlignment="1" applyProtection="1">
      <alignment horizontal="right" wrapText="1" readingOrder="1"/>
      <protection locked="0"/>
    </xf>
    <xf numFmtId="0" fontId="7" fillId="0" borderId="4" xfId="2" applyFont="1" applyBorder="1" applyAlignment="1" applyProtection="1">
      <alignment horizontal="right" wrapText="1" readingOrder="1"/>
      <protection locked="0"/>
    </xf>
    <xf numFmtId="0" fontId="13" fillId="0" borderId="7" xfId="2" applyFont="1" applyBorder="1" applyAlignment="1" applyProtection="1">
      <alignment horizontal="center" wrapText="1" readingOrder="1"/>
      <protection locked="0"/>
    </xf>
    <xf numFmtId="0" fontId="13" fillId="0" borderId="1" xfId="2" applyFont="1" applyBorder="1" applyAlignment="1" applyProtection="1">
      <alignment horizontal="center" wrapText="1" readingOrder="1"/>
      <protection locked="0"/>
    </xf>
    <xf numFmtId="0" fontId="13" fillId="0" borderId="8" xfId="2" applyFont="1" applyBorder="1" applyAlignment="1" applyProtection="1">
      <alignment horizontal="center" wrapText="1" readingOrder="1"/>
      <protection locked="0"/>
    </xf>
    <xf numFmtId="0" fontId="13" fillId="0" borderId="0" xfId="2" applyFont="1" applyAlignment="1" applyProtection="1">
      <alignment horizontal="center" wrapText="1" readingOrder="1"/>
      <protection locked="0"/>
    </xf>
  </cellXfs>
  <cellStyles count="6">
    <cellStyle name="Normal" xfId="0" builtinId="0"/>
    <cellStyle name="Normal 2" xfId="2" xr:uid="{F3537A87-F11A-425D-9638-3F6CF19F6A82}"/>
    <cellStyle name="Normal 3" xfId="3" xr:uid="{FDF0FAA0-6474-4DC8-94A1-DD78F1A91E21}"/>
    <cellStyle name="Normal 3 2" xfId="4" xr:uid="{EC71939E-D845-4F2F-8C3A-26E9282FCEF9}"/>
    <cellStyle name="Normal 4" xfId="5" xr:uid="{690E7B76-EFC8-45D4-9D30-1A9C38929B5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51E3-722A-4360-9A94-9B66D76BF28B}">
  <sheetPr>
    <pageSetUpPr fitToPage="1"/>
  </sheetPr>
  <dimension ref="A1:M20"/>
  <sheetViews>
    <sheetView showGridLines="0" tabSelected="1" workbookViewId="0">
      <selection activeCell="A17" sqref="A17"/>
    </sheetView>
  </sheetViews>
  <sheetFormatPr defaultRowHeight="14.5" x14ac:dyDescent="0.35"/>
  <cols>
    <col min="1" max="1" width="55.6328125" customWidth="1"/>
    <col min="2" max="2" width="10.7265625" customWidth="1"/>
    <col min="3" max="3" width="11" customWidth="1"/>
    <col min="4" max="5" width="9.54296875" customWidth="1"/>
    <col min="6" max="7" width="11" customWidth="1"/>
    <col min="8" max="9" width="9.54296875" customWidth="1"/>
    <col min="10" max="10" width="4.26953125" customWidth="1"/>
  </cols>
  <sheetData>
    <row r="1" spans="1:13" ht="16" customHeight="1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3" ht="15" customHeight="1" thickBot="1" x14ac:dyDescent="0.4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13" ht="30" customHeight="1" x14ac:dyDescent="0.35">
      <c r="A3" s="4"/>
      <c r="B3" s="38" t="s">
        <v>11</v>
      </c>
      <c r="C3" s="42" t="s">
        <v>15</v>
      </c>
      <c r="D3" s="45" t="s">
        <v>13</v>
      </c>
      <c r="E3" s="45"/>
      <c r="F3" s="38" t="s">
        <v>19</v>
      </c>
      <c r="G3" s="38" t="s">
        <v>12</v>
      </c>
      <c r="H3" s="50" t="s">
        <v>20</v>
      </c>
      <c r="I3" s="51"/>
      <c r="K3" s="14" t="s">
        <v>18</v>
      </c>
    </row>
    <row r="4" spans="1:13" ht="15" customHeight="1" x14ac:dyDescent="0.35">
      <c r="A4" s="35"/>
      <c r="B4" s="39"/>
      <c r="C4" s="43"/>
      <c r="D4" s="48" t="s">
        <v>14</v>
      </c>
      <c r="E4" s="46" t="s">
        <v>17</v>
      </c>
      <c r="F4" s="39"/>
      <c r="G4" s="39"/>
      <c r="H4" s="52"/>
      <c r="I4" s="53"/>
      <c r="K4" s="14"/>
    </row>
    <row r="5" spans="1:13" ht="15" customHeight="1" x14ac:dyDescent="0.35">
      <c r="A5" s="5"/>
      <c r="B5" s="40"/>
      <c r="C5" s="44"/>
      <c r="D5" s="49"/>
      <c r="E5" s="47"/>
      <c r="F5" s="40"/>
      <c r="G5" s="40"/>
      <c r="H5" s="9" t="s">
        <v>2</v>
      </c>
      <c r="I5" s="9" t="s">
        <v>3</v>
      </c>
      <c r="K5" s="26" t="s">
        <v>18</v>
      </c>
    </row>
    <row r="6" spans="1:13" ht="16" customHeight="1" x14ac:dyDescent="0.35">
      <c r="A6" s="11" t="s">
        <v>4</v>
      </c>
      <c r="B6" s="1">
        <f>SUM(B7:B10)</f>
        <v>996.89000000000021</v>
      </c>
      <c r="C6" s="15">
        <f>SUM(C7:C10)</f>
        <v>970.94</v>
      </c>
      <c r="D6" s="1">
        <f>SUM(D7:D10)</f>
        <v>44.230000000000004</v>
      </c>
      <c r="E6" s="1">
        <f>SUM(E7:E10)</f>
        <v>2.5</v>
      </c>
      <c r="F6" s="17">
        <f>SUM(C6:E6)</f>
        <v>1017.6700000000001</v>
      </c>
      <c r="G6" s="17">
        <f>SUM(G7:G10)</f>
        <v>1084.9099999999999</v>
      </c>
      <c r="H6" s="23">
        <f>G6-(C6+D6)</f>
        <v>69.739999999999782</v>
      </c>
      <c r="I6" s="3">
        <f t="shared" ref="I6:I12" si="0">IFERROR(H6/(C6+D6), "N/A")</f>
        <v>6.8697853561472247E-2</v>
      </c>
    </row>
    <row r="7" spans="1:13" ht="15" customHeight="1" x14ac:dyDescent="0.35">
      <c r="A7" s="12" t="s">
        <v>5</v>
      </c>
      <c r="B7" s="6">
        <v>680.1400000000001</v>
      </c>
      <c r="C7" s="19">
        <v>663.49000000000012</v>
      </c>
      <c r="D7" s="6">
        <v>18.430000000000003</v>
      </c>
      <c r="E7" s="6">
        <v>0</v>
      </c>
      <c r="F7" s="21">
        <f t="shared" ref="F7:F12" si="1">SUM(C7:E7)</f>
        <v>681.92000000000007</v>
      </c>
      <c r="G7" s="21">
        <v>717.61</v>
      </c>
      <c r="H7" s="10">
        <f>G7-(C7+D7)</f>
        <v>35.689999999999941</v>
      </c>
      <c r="I7" s="2">
        <f t="shared" si="0"/>
        <v>5.2337517597372034E-2</v>
      </c>
    </row>
    <row r="8" spans="1:13" ht="15" customHeight="1" x14ac:dyDescent="0.35">
      <c r="A8" s="12" t="s">
        <v>6</v>
      </c>
      <c r="B8" s="6">
        <v>300.61</v>
      </c>
      <c r="C8" s="19">
        <v>285.02</v>
      </c>
      <c r="D8" s="6">
        <v>13.700000000000001</v>
      </c>
      <c r="E8" s="6">
        <v>2.5</v>
      </c>
      <c r="F8" s="21">
        <f>SUM(C8:E8)</f>
        <v>301.21999999999997</v>
      </c>
      <c r="G8" s="21">
        <v>318.38999999999993</v>
      </c>
      <c r="H8" s="10">
        <f>G8-(C8+D8)</f>
        <v>19.669999999999959</v>
      </c>
      <c r="I8" s="2">
        <f t="shared" si="0"/>
        <v>6.5847616497053965E-2</v>
      </c>
      <c r="K8" s="34" t="s">
        <v>18</v>
      </c>
    </row>
    <row r="9" spans="1:13" ht="15" customHeight="1" x14ac:dyDescent="0.35">
      <c r="A9" s="12" t="s">
        <v>7</v>
      </c>
      <c r="B9" s="6">
        <v>5.2</v>
      </c>
      <c r="C9" s="19">
        <v>10</v>
      </c>
      <c r="D9" s="6">
        <v>12.1</v>
      </c>
      <c r="E9" s="6">
        <v>0</v>
      </c>
      <c r="F9" s="21">
        <f>SUM(C9:E9)</f>
        <v>22.1</v>
      </c>
      <c r="G9" s="21">
        <v>33.799999999999997</v>
      </c>
      <c r="H9" s="10">
        <f t="shared" ref="H9:H12" si="2">G9-(C9+D9)</f>
        <v>11.699999999999996</v>
      </c>
      <c r="I9" s="2">
        <f t="shared" si="0"/>
        <v>0.52941176470588214</v>
      </c>
      <c r="K9" s="34" t="s">
        <v>18</v>
      </c>
    </row>
    <row r="10" spans="1:13" ht="15" customHeight="1" x14ac:dyDescent="0.35">
      <c r="A10" s="12" t="s">
        <v>8</v>
      </c>
      <c r="B10" s="6">
        <v>10.940000000000001</v>
      </c>
      <c r="C10" s="19">
        <v>12.43</v>
      </c>
      <c r="D10" s="6">
        <v>0</v>
      </c>
      <c r="E10" s="6">
        <v>0</v>
      </c>
      <c r="F10" s="21">
        <f t="shared" si="1"/>
        <v>12.43</v>
      </c>
      <c r="G10" s="21">
        <v>15.11</v>
      </c>
      <c r="H10" s="10">
        <f t="shared" si="2"/>
        <v>2.6799999999999997</v>
      </c>
      <c r="I10" s="2">
        <f t="shared" si="0"/>
        <v>0.21560740144810939</v>
      </c>
      <c r="K10" s="22" t="s">
        <v>18</v>
      </c>
      <c r="L10" s="22"/>
      <c r="M10" s="22"/>
    </row>
    <row r="11" spans="1:13" ht="16" customHeight="1" x14ac:dyDescent="0.35">
      <c r="A11" s="13" t="s">
        <v>9</v>
      </c>
      <c r="B11" s="7">
        <v>119.95</v>
      </c>
      <c r="C11" s="20">
        <v>186.23</v>
      </c>
      <c r="D11" s="7">
        <v>0</v>
      </c>
      <c r="E11" s="7">
        <v>0</v>
      </c>
      <c r="F11" s="16">
        <f t="shared" si="1"/>
        <v>186.23</v>
      </c>
      <c r="G11" s="16">
        <v>303.67</v>
      </c>
      <c r="H11" s="24">
        <f t="shared" si="2"/>
        <v>117.44000000000003</v>
      </c>
      <c r="I11" s="8">
        <f t="shared" si="0"/>
        <v>0.63061805294528284</v>
      </c>
      <c r="K11" s="22" t="s">
        <v>18</v>
      </c>
      <c r="L11" s="22"/>
      <c r="M11" s="22"/>
    </row>
    <row r="12" spans="1:13" s="25" customFormat="1" ht="15" thickBot="1" x14ac:dyDescent="0.4">
      <c r="A12" s="27" t="s">
        <v>10</v>
      </c>
      <c r="B12" s="28">
        <f>B6+B11</f>
        <v>1116.8400000000001</v>
      </c>
      <c r="C12" s="29">
        <f t="shared" ref="C12:E12" si="3">C6+C11</f>
        <v>1157.17</v>
      </c>
      <c r="D12" s="28">
        <f>D6+D11</f>
        <v>44.230000000000004</v>
      </c>
      <c r="E12" s="28">
        <f t="shared" si="3"/>
        <v>2.5</v>
      </c>
      <c r="F12" s="30">
        <f t="shared" si="1"/>
        <v>1203.9000000000001</v>
      </c>
      <c r="G12" s="30">
        <f>G6+G11</f>
        <v>1388.58</v>
      </c>
      <c r="H12" s="31">
        <f t="shared" si="2"/>
        <v>187.17999999999984</v>
      </c>
      <c r="I12" s="32">
        <f t="shared" si="0"/>
        <v>0.15580156484101867</v>
      </c>
      <c r="K12" s="33" t="s">
        <v>18</v>
      </c>
      <c r="L12" s="33"/>
      <c r="M12" s="33"/>
    </row>
    <row r="13" spans="1:13" ht="16" customHeight="1" x14ac:dyDescent="0.35">
      <c r="A13" s="41" t="s">
        <v>16</v>
      </c>
      <c r="B13" s="41"/>
      <c r="C13" s="41"/>
      <c r="D13" s="41"/>
      <c r="E13" s="41"/>
      <c r="F13" s="41"/>
      <c r="G13" s="41"/>
      <c r="H13" s="41"/>
      <c r="I13" s="41"/>
      <c r="J13" s="18"/>
      <c r="K13" s="18"/>
      <c r="L13" s="18"/>
    </row>
    <row r="20" spans="4:4" x14ac:dyDescent="0.35">
      <c r="D20" t="s">
        <v>18</v>
      </c>
    </row>
  </sheetData>
  <mergeCells count="11">
    <mergeCell ref="A1:I1"/>
    <mergeCell ref="A2:I2"/>
    <mergeCell ref="G3:G5"/>
    <mergeCell ref="A13:I13"/>
    <mergeCell ref="B3:B5"/>
    <mergeCell ref="C3:C5"/>
    <mergeCell ref="D3:E3"/>
    <mergeCell ref="F3:F5"/>
    <mergeCell ref="E4:E5"/>
    <mergeCell ref="D4:D5"/>
    <mergeCell ref="H3:I4"/>
  </mergeCells>
  <pageMargins left="0.7" right="0.7" top="0.75" bottom="0.75" header="0.3" footer="0.3"/>
  <pageSetup scale="88" orientation="landscape" r:id="rId1"/>
  <headerFooter>
    <oddHeader xml:space="preserve">&amp;C
</oddHeader>
    <oddFooter>&amp;L  </oddFooter>
  </headerFooter>
  <ignoredErrors>
    <ignoredError sqref="F12" formula="1"/>
    <ignoredError sqref="B6:E6 G6" formulaRange="1"/>
    <ignoredError sqref="F6 F7:F1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 Fac Funding</vt:lpstr>
      <vt:lpstr>'Maj Fac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Sabus, Chantel L.</cp:lastModifiedBy>
  <cp:lastPrinted>2023-03-16T18:38:55Z</cp:lastPrinted>
  <dcterms:created xsi:type="dcterms:W3CDTF">2023-02-27T01:27:06Z</dcterms:created>
  <dcterms:modified xsi:type="dcterms:W3CDTF">2023-03-16T18:39:16Z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9e4250a1-7806-4c0e-8352-e0d5f34bc24c</vt:lpwstr>
  </property>
  <property fmtid="{D5CDD505-2E9C-101B-9397-08002B2CF9AE}" pid="3" name="ContainsCUI">
    <vt:lpwstr>No</vt:lpwstr>
  </property>
</Properties>
</file>