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7-OrgEx\Backup Tables\"/>
    </mc:Choice>
  </mc:AlternateContent>
  <xr:revisionPtr revIDLastSave="0" documentId="13_ncr:1_{6A7080F6-A528-4470-ABCE-88C7244FF827}" xr6:coauthVersionLast="47" xr6:coauthVersionMax="47" xr10:uidLastSave="{00000000-0000-0000-0000-000000000000}"/>
  <bookViews>
    <workbookView xWindow="-110" yWindow="-110" windowWidth="19420" windowHeight="10420" xr2:uid="{AEE020C0-47E1-4A34-84D6-AD4422DF2E10}"/>
  </bookViews>
  <sheets>
    <sheet name="RRA &amp; EDU Org Ex Summry" sheetId="1" r:id="rId1"/>
  </sheets>
  <definedNames>
    <definedName name="_xlnm.Print_Area" localSheetId="0">'RRA &amp; EDU Org Ex Summry'!$A$1:$F$20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D12" i="1"/>
  <c r="B12" i="1"/>
  <c r="E11" i="1"/>
  <c r="F11" i="1" s="1"/>
  <c r="E10" i="1"/>
  <c r="F10" i="1" s="1"/>
  <c r="B9" i="1"/>
  <c r="E8" i="1"/>
  <c r="C5" i="1"/>
  <c r="E7" i="1"/>
  <c r="F7" i="1" s="1"/>
  <c r="E6" i="1"/>
  <c r="F6" i="1" s="1"/>
  <c r="B5" i="1"/>
  <c r="B20" i="1" s="1"/>
  <c r="F8" i="1" l="1"/>
  <c r="E13" i="1"/>
  <c r="F13" i="1" s="1"/>
  <c r="D5" i="1"/>
  <c r="C12" i="1"/>
  <c r="C9" i="1"/>
  <c r="D9" i="1"/>
  <c r="E9" i="1" s="1"/>
  <c r="E12" i="1" l="1"/>
  <c r="F12" i="1" s="1"/>
  <c r="C20" i="1"/>
  <c r="D20" i="1"/>
  <c r="E20" i="1" s="1"/>
  <c r="E5" i="1"/>
  <c r="F5" i="1" s="1"/>
  <c r="F9" i="1"/>
  <c r="F20" i="1" l="1"/>
</calcChain>
</file>

<file path=xl/sharedStrings.xml><?xml version="1.0" encoding="utf-8"?>
<sst xmlns="http://schemas.openxmlformats.org/spreadsheetml/2006/main" count="24" uniqueCount="24">
  <si>
    <t>R&amp;RA and EDU Organizational Excellence Funding Summary</t>
  </si>
  <si>
    <t>(Dollars in Millions)</t>
  </si>
  <si>
    <t>FY 2022 Actual</t>
  </si>
  <si>
    <t>FY 2023 Estimate</t>
  </si>
  <si>
    <t>FY 2024
Request</t>
  </si>
  <si>
    <t>Change over 
FY 2023 Estimate</t>
  </si>
  <si>
    <t>Amount</t>
  </si>
  <si>
    <t>Percent</t>
  </si>
  <si>
    <t>IPA Costs</t>
  </si>
  <si>
    <t>IPA Compensation</t>
  </si>
  <si>
    <t>IPA Per Diem</t>
  </si>
  <si>
    <t>IPA Travel</t>
  </si>
  <si>
    <t>Program Related Administration</t>
  </si>
  <si>
    <t xml:space="preserve">  Program Related Technology</t>
  </si>
  <si>
    <t xml:space="preserve">  Other Program Related Administration</t>
  </si>
  <si>
    <t>Other Organizational Excellence Activities</t>
  </si>
  <si>
    <t>Major Facilities Admin Reviews and Audits</t>
  </si>
  <si>
    <t>Public Access Initiative</t>
  </si>
  <si>
    <t>Equity and Compliance in Research</t>
  </si>
  <si>
    <t>Evaluation and Assessment Capability</t>
  </si>
  <si>
    <t>Modeling and Forecasting</t>
  </si>
  <si>
    <t>Planning and Policy Support</t>
  </si>
  <si>
    <t>Research Security Strategy and Policy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</si>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</sst>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Open Sans"/>
      <family val="2"/>
    </font>
    <font>
      <sz val="9"/>
      <name val="Open Sans"/>
      <family val="2"/>
    </font>
    <font>
      <sz val="9"/>
      <color theme="1"/>
      <name val="Open Sans"/>
      <family val="2"/>
    </font>
    <font>
      <b/>
      <sz val="9"/>
      <color indexed="8"/>
      <name val="Open Sans"/>
      <family val="2"/>
    </font>
    <font>
      <sz val="9"/>
      <color indexed="8"/>
      <name val="Open Sans"/>
      <family val="2"/>
    </font>
    <font>
      <b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vertical="top"/>
    </xf>
    <xf numFmtId="164" fontId="2" fillId="0" borderId="4" xfId="0" applyNumberFormat="1" applyFont="1" applyBorder="1" applyAlignment="1">
      <alignment vertical="top"/>
    </xf>
    <xf numFmtId="165" fontId="2" fillId="0" borderId="4" xfId="1" applyNumberFormat="1" applyFont="1" applyFill="1" applyBorder="1" applyAlignment="1">
      <alignment horizontal="right" vertical="top"/>
    </xf>
    <xf numFmtId="4" fontId="6" fillId="0" borderId="0" xfId="0" applyNumberFormat="1" applyFont="1" applyAlignment="1">
      <alignment horizontal="left" vertical="top" indent="1"/>
    </xf>
    <xf numFmtId="4" fontId="3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166" fontId="3" fillId="0" borderId="0" xfId="0" applyNumberFormat="1" applyFont="1" applyAlignment="1">
      <alignment vertical="top"/>
    </xf>
    <xf numFmtId="165" fontId="3" fillId="0" borderId="0" xfId="1" applyNumberFormat="1" applyFont="1" applyFill="1" applyBorder="1" applyAlignment="1">
      <alignment horizontal="right" vertical="top"/>
    </xf>
    <xf numFmtId="4" fontId="5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167" fontId="2" fillId="0" borderId="0" xfId="0" applyNumberFormat="1" applyFont="1" applyAlignment="1">
      <alignment vertical="top"/>
    </xf>
    <xf numFmtId="165" fontId="2" fillId="0" borderId="0" xfId="1" applyNumberFormat="1" applyFont="1" applyFill="1" applyBorder="1" applyAlignment="1">
      <alignment horizontal="right" vertical="top"/>
    </xf>
    <xf numFmtId="4" fontId="6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indent="1"/>
    </xf>
    <xf numFmtId="4" fontId="5" fillId="0" borderId="5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/>
    </xf>
    <xf numFmtId="165" fontId="2" fillId="0" borderId="5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357A6-21C2-48B6-988C-464545D0AAE1}">
  <dimension ref="A1:F20"/>
  <sheetViews>
    <sheetView showGridLines="0" tabSelected="1" workbookViewId="0">
      <selection sqref="A1:F1"/>
    </sheetView>
  </sheetViews>
  <sheetFormatPr defaultRowHeight="14.5" x14ac:dyDescent="0.35"/>
  <cols>
    <col min="1" max="1" width="36.36328125" bestFit="1" customWidth="1"/>
  </cols>
  <sheetData>
    <row r="1" spans="1:6" s="1" customFormat="1" ht="16" customHeight="1" x14ac:dyDescent="0.35">
      <c r="A1" s="25" t="s">
        <v>0</v>
      </c>
      <c r="B1" s="25"/>
      <c r="C1" s="25"/>
      <c r="D1" s="25"/>
      <c r="E1" s="25"/>
      <c r="F1" s="25"/>
    </row>
    <row r="2" spans="1:6" s="1" customFormat="1" ht="16" customHeight="1" thickBot="1" x14ac:dyDescent="0.4">
      <c r="A2" s="26" t="s">
        <v>1</v>
      </c>
      <c r="B2" s="26"/>
      <c r="C2" s="26"/>
      <c r="D2" s="26"/>
      <c r="E2" s="26"/>
      <c r="F2" s="26"/>
    </row>
    <row r="3" spans="1:6" ht="30" customHeight="1" x14ac:dyDescent="0.35">
      <c r="A3" s="3"/>
      <c r="B3" s="27" t="s">
        <v>2</v>
      </c>
      <c r="C3" s="29" t="s">
        <v>3</v>
      </c>
      <c r="D3" s="29" t="s">
        <v>4</v>
      </c>
      <c r="E3" s="31" t="s">
        <v>5</v>
      </c>
      <c r="F3" s="31"/>
    </row>
    <row r="4" spans="1:6" ht="15" customHeight="1" x14ac:dyDescent="0.35">
      <c r="A4" s="4"/>
      <c r="B4" s="28"/>
      <c r="C4" s="30"/>
      <c r="D4" s="30"/>
      <c r="E4" s="5" t="s">
        <v>6</v>
      </c>
      <c r="F4" s="5" t="s">
        <v>7</v>
      </c>
    </row>
    <row r="5" spans="1:6" s="1" customFormat="1" ht="16" customHeight="1" x14ac:dyDescent="0.35">
      <c r="A5" s="6" t="s">
        <v>8</v>
      </c>
      <c r="B5" s="7">
        <f>SUM(B6:B8)</f>
        <v>57.988439</v>
      </c>
      <c r="C5" s="7">
        <f t="shared" ref="C5:D5" si="0">SUM(C6:C8)</f>
        <v>78.750000000000014</v>
      </c>
      <c r="D5" s="7">
        <f t="shared" si="0"/>
        <v>91.27</v>
      </c>
      <c r="E5" s="7">
        <f>D5-C5</f>
        <v>12.519999999999982</v>
      </c>
      <c r="F5" s="8">
        <f>IF(C5=0,"N/A  ",E5/C5)</f>
        <v>0.15898412698412673</v>
      </c>
    </row>
    <row r="6" spans="1:6" s="1" customFormat="1" ht="15" customHeight="1" x14ac:dyDescent="0.35">
      <c r="A6" s="9" t="s">
        <v>9</v>
      </c>
      <c r="B6" s="10">
        <v>53.870092999999997</v>
      </c>
      <c r="C6" s="11">
        <v>69.330000000000013</v>
      </c>
      <c r="D6" s="12">
        <v>79.849999999999994</v>
      </c>
      <c r="E6" s="10">
        <f t="shared" ref="E6:E20" si="1">D6-C6</f>
        <v>10.519999999999982</v>
      </c>
      <c r="F6" s="13">
        <f t="shared" ref="F6:F20" si="2">IF(C6=0,"N/A  ",E6/C6)</f>
        <v>0.15173806433001558</v>
      </c>
    </row>
    <row r="7" spans="1:6" s="1" customFormat="1" ht="15" customHeight="1" x14ac:dyDescent="0.35">
      <c r="A7" s="9" t="s">
        <v>10</v>
      </c>
      <c r="B7" s="10">
        <v>2.8842750000000001</v>
      </c>
      <c r="C7" s="10">
        <v>5.4200000000000008</v>
      </c>
      <c r="D7" s="12">
        <v>6.379999999999999</v>
      </c>
      <c r="E7" s="10">
        <f t="shared" si="1"/>
        <v>0.95999999999999819</v>
      </c>
      <c r="F7" s="13">
        <f t="shared" si="2"/>
        <v>0.1771217712177118</v>
      </c>
    </row>
    <row r="8" spans="1:6" s="1" customFormat="1" ht="15" customHeight="1" x14ac:dyDescent="0.35">
      <c r="A8" s="9" t="s">
        <v>11</v>
      </c>
      <c r="B8" s="10">
        <v>1.2340709999999997</v>
      </c>
      <c r="C8" s="10">
        <v>4</v>
      </c>
      <c r="D8" s="12">
        <v>5.04</v>
      </c>
      <c r="E8" s="10">
        <f t="shared" si="1"/>
        <v>1.04</v>
      </c>
      <c r="F8" s="13">
        <f t="shared" si="2"/>
        <v>0.26</v>
      </c>
    </row>
    <row r="9" spans="1:6" s="1" customFormat="1" ht="16" customHeight="1" x14ac:dyDescent="0.35">
      <c r="A9" s="14" t="s">
        <v>12</v>
      </c>
      <c r="B9" s="15">
        <f>SUM(B10:B11)</f>
        <v>113.81680699999998</v>
      </c>
      <c r="C9" s="15">
        <f t="shared" ref="C9:D9" si="3">SUM(C10:C11)</f>
        <v>116.27000000000001</v>
      </c>
      <c r="D9" s="15">
        <f t="shared" si="3"/>
        <v>134.96</v>
      </c>
      <c r="E9" s="16">
        <f t="shared" si="1"/>
        <v>18.689999999999998</v>
      </c>
      <c r="F9" s="17">
        <f t="shared" si="2"/>
        <v>0.16074653822998192</v>
      </c>
    </row>
    <row r="10" spans="1:6" s="1" customFormat="1" ht="15" customHeight="1" x14ac:dyDescent="0.35">
      <c r="A10" s="18" t="s">
        <v>13</v>
      </c>
      <c r="B10" s="12">
        <v>111.19445199999998</v>
      </c>
      <c r="C10" s="12">
        <v>108.72000000000001</v>
      </c>
      <c r="D10" s="12">
        <v>127.41000000000001</v>
      </c>
      <c r="E10" s="12">
        <f t="shared" si="1"/>
        <v>18.689999999999998</v>
      </c>
      <c r="F10" s="13">
        <f t="shared" si="2"/>
        <v>0.17190949227373065</v>
      </c>
    </row>
    <row r="11" spans="1:6" s="1" customFormat="1" ht="15" customHeight="1" x14ac:dyDescent="0.35">
      <c r="A11" s="18" t="s">
        <v>14</v>
      </c>
      <c r="B11" s="12">
        <v>2.6223549999999998</v>
      </c>
      <c r="C11" s="12">
        <v>7.55</v>
      </c>
      <c r="D11" s="12">
        <v>7.5499999999999989</v>
      </c>
      <c r="E11" s="12">
        <f t="shared" si="1"/>
        <v>0</v>
      </c>
      <c r="F11" s="13">
        <f t="shared" si="2"/>
        <v>0</v>
      </c>
    </row>
    <row r="12" spans="1:6" s="1" customFormat="1" ht="16" customHeight="1" x14ac:dyDescent="0.35">
      <c r="A12" s="19" t="s">
        <v>15</v>
      </c>
      <c r="B12" s="15">
        <f>SUM(B13:B19)</f>
        <v>18.911727999999997</v>
      </c>
      <c r="C12" s="15">
        <f t="shared" ref="C12:D12" si="4">SUM(C13:C19)</f>
        <v>34.5</v>
      </c>
      <c r="D12" s="20">
        <f t="shared" si="4"/>
        <v>39.370000000000005</v>
      </c>
      <c r="E12" s="15">
        <f t="shared" si="1"/>
        <v>4.8700000000000045</v>
      </c>
      <c r="F12" s="17">
        <f t="shared" si="2"/>
        <v>0.1411594202898552</v>
      </c>
    </row>
    <row r="13" spans="1:6" s="1" customFormat="1" ht="15" customHeight="1" x14ac:dyDescent="0.35">
      <c r="A13" s="21" t="s">
        <v>16</v>
      </c>
      <c r="B13" s="12">
        <v>0</v>
      </c>
      <c r="C13" s="12">
        <v>1.75</v>
      </c>
      <c r="D13" s="12">
        <v>0.62</v>
      </c>
      <c r="E13" s="12">
        <f t="shared" si="1"/>
        <v>-1.1299999999999999</v>
      </c>
      <c r="F13" s="13">
        <f t="shared" si="2"/>
        <v>-0.64571428571428569</v>
      </c>
    </row>
    <row r="14" spans="1:6" s="1" customFormat="1" ht="15" customHeight="1" x14ac:dyDescent="0.35">
      <c r="A14" s="21" t="s">
        <v>17</v>
      </c>
      <c r="B14" s="12">
        <v>3.5899649999999999</v>
      </c>
      <c r="C14" s="12">
        <v>1.75</v>
      </c>
      <c r="D14" s="12">
        <v>1.75</v>
      </c>
      <c r="E14" s="12">
        <f t="shared" si="1"/>
        <v>0</v>
      </c>
      <c r="F14" s="13">
        <f t="shared" si="2"/>
        <v>0</v>
      </c>
    </row>
    <row r="15" spans="1:6" s="1" customFormat="1" ht="15" customHeight="1" x14ac:dyDescent="0.35">
      <c r="A15" s="21" t="s">
        <v>18</v>
      </c>
      <c r="B15" s="12">
        <v>1.5133209999999999</v>
      </c>
      <c r="C15" s="12">
        <v>5</v>
      </c>
      <c r="D15" s="12">
        <v>5</v>
      </c>
      <c r="E15" s="12">
        <f t="shared" si="1"/>
        <v>0</v>
      </c>
      <c r="F15" s="13">
        <f t="shared" si="2"/>
        <v>0</v>
      </c>
    </row>
    <row r="16" spans="1:6" s="1" customFormat="1" ht="15" customHeight="1" x14ac:dyDescent="0.35">
      <c r="A16" s="21" t="s">
        <v>19</v>
      </c>
      <c r="B16" s="12">
        <v>6.6297230000000003</v>
      </c>
      <c r="C16" s="12">
        <v>7</v>
      </c>
      <c r="D16" s="12">
        <v>10</v>
      </c>
      <c r="E16" s="12">
        <f t="shared" si="1"/>
        <v>3</v>
      </c>
      <c r="F16" s="13">
        <f t="shared" si="2"/>
        <v>0.42857142857142855</v>
      </c>
    </row>
    <row r="17" spans="1:6" s="1" customFormat="1" ht="15" customHeight="1" x14ac:dyDescent="0.35">
      <c r="A17" s="21" t="s">
        <v>20</v>
      </c>
      <c r="B17" s="12">
        <v>1.5133209999999999</v>
      </c>
      <c r="C17" s="12">
        <v>3</v>
      </c>
      <c r="D17" s="12">
        <v>3</v>
      </c>
      <c r="E17" s="12">
        <f t="shared" si="1"/>
        <v>0</v>
      </c>
      <c r="F17" s="13">
        <f t="shared" si="2"/>
        <v>0</v>
      </c>
    </row>
    <row r="18" spans="1:6" s="1" customFormat="1" ht="15" customHeight="1" x14ac:dyDescent="0.35">
      <c r="A18" s="21" t="s">
        <v>21</v>
      </c>
      <c r="B18" s="12">
        <v>4.3979670000000004</v>
      </c>
      <c r="C18" s="12">
        <v>6</v>
      </c>
      <c r="D18" s="12">
        <v>6</v>
      </c>
      <c r="E18" s="12">
        <f t="shared" si="1"/>
        <v>0</v>
      </c>
      <c r="F18" s="13">
        <f t="shared" si="2"/>
        <v>0</v>
      </c>
    </row>
    <row r="19" spans="1:6" s="1" customFormat="1" ht="15" customHeight="1" thickBot="1" x14ac:dyDescent="0.4">
      <c r="A19" s="21" t="s">
        <v>22</v>
      </c>
      <c r="B19" s="12">
        <v>1.267431</v>
      </c>
      <c r="C19" s="12">
        <v>10</v>
      </c>
      <c r="D19" s="12">
        <v>13</v>
      </c>
      <c r="E19" s="12">
        <f t="shared" si="1"/>
        <v>3</v>
      </c>
      <c r="F19" s="13">
        <f t="shared" si="2"/>
        <v>0.3</v>
      </c>
    </row>
    <row r="20" spans="1:6" s="2" customFormat="1" ht="16" customHeight="1" thickBot="1" x14ac:dyDescent="0.4">
      <c r="A20" s="22" t="s">
        <v>23</v>
      </c>
      <c r="B20" s="23">
        <f>SUM(B5,B9,B12)</f>
        <v>190.71697399999999</v>
      </c>
      <c r="C20" s="23">
        <f>SUM(C5,C9,C12)</f>
        <v>229.52000000000004</v>
      </c>
      <c r="D20" s="23">
        <f>SUM(D5,D9,D12)</f>
        <v>265.60000000000002</v>
      </c>
      <c r="E20" s="23">
        <f t="shared" si="1"/>
        <v>36.079999999999984</v>
      </c>
      <c r="F20" s="24">
        <f t="shared" si="2"/>
        <v>0.15719762983617977</v>
      </c>
    </row>
  </sheetData>
  <mergeCells count="6">
    <mergeCell ref="A1:F1"/>
    <mergeCell ref="A2:F2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RRA &amp; EDU Org Ex Summry</vt:lpstr>
      <vt:lpstr>'RRA &amp; EDU Org Ex Summry'!Print_Area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2023-03-17T14:34:58Z</cp:lastPrinted>
  <dcterms:created xsi:type="dcterms:W3CDTF">2023-03-17T14:31:31Z</dcterms:created>
  <dcterms:modified xsi:type="dcterms:W3CDTF">2023-03-20T14:42:34Z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4275e09f-8682-456a-89ca-b74f3536192c</vt:lpwstr>
  </property>
  <property fmtid="{D5CDD505-2E9C-101B-9397-08002B2CF9AE}" pid="3" name="ContainsCUI">
    <vt:lpwstr>No</vt:lpwstr>
  </property>
</Properties>
</file>