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46321EF6-ADD5-4407-89AE-4C349C051C98}" xr6:coauthVersionLast="47" xr6:coauthVersionMax="47" xr10:uidLastSave="{00000000-0000-0000-0000-000000000000}"/>
  <bookViews>
    <workbookView xWindow="300" yWindow="1460" windowWidth="19430" windowHeight="10430" xr2:uid="{5FC6DD5E-CDF5-4593-AAEE-5AC2910F5610}"/>
  </bookViews>
  <sheets>
    <sheet name="Human Capital Funding" sheetId="1" r:id="rId1"/>
  </sheets>
  <definedNames>
    <definedName name="_xlnm.Print_Area" localSheetId="0">'Human Capital Funding'!$A$1:$G$14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B8" i="1"/>
  <c r="E7" i="1"/>
  <c r="F7" i="1" s="1"/>
  <c r="D8" i="1"/>
  <c r="E5" i="1"/>
  <c r="F5" i="1" s="1"/>
  <c r="F9" i="1" l="1"/>
  <c r="C8" i="1"/>
  <c r="E11" i="1"/>
  <c r="F11" i="1" s="1"/>
  <c r="E6" i="1"/>
  <c r="F6" i="1" s="1"/>
  <c r="E8" i="1" l="1"/>
  <c r="F8" i="1" s="1"/>
</calcChain>
</file>

<file path=xl/sharedStrings.xml><?xml version="1.0" encoding="utf-8"?>
<sst xmlns="http://schemas.openxmlformats.org/spreadsheetml/2006/main" count="23" uniqueCount="23">
  <si>
    <t>(Dollars in Millions)</t>
  </si>
  <si>
    <t>FY 2022 Actual</t>
  </si>
  <si>
    <t>FY 2023 Estimate</t>
  </si>
  <si>
    <t>FY 2024
Request</t>
  </si>
  <si>
    <t>Change over 
FY 2023 Estimate</t>
  </si>
  <si>
    <t>Funding
Source</t>
  </si>
  <si>
    <t>Amount</t>
  </si>
  <si>
    <t>Percent</t>
  </si>
  <si>
    <t>Management of Human Capital</t>
  </si>
  <si>
    <t>AOAM</t>
  </si>
  <si>
    <t>R&amp;RA/EHR</t>
  </si>
  <si>
    <t>Total, Human Capital</t>
  </si>
  <si>
    <t>Total AOAM</t>
  </si>
  <si>
    <t>Total R&amp;RA</t>
  </si>
  <si>
    <t>Total EDU</t>
  </si>
  <si>
    <t>ACRs</t>
  </si>
  <si>
    <t>Carryover</t>
  </si>
  <si>
    <r>
      <t>IPA Compensation and Per Diem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</si>
  <si>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Costs for IPA travel are found within the Travel section of this chapter.</t>
    </r>
  </si>
  <si>
    <t>AOAM/ACRs/Carryover</t>
  </si>
  <si>
    <t>Human Capital Funding</t>
  </si>
  <si>
    <r>
      <t>Personnel Compensation &amp; Benefits</t>
    </r>
    <r>
      <rPr>
        <vertAlign val="superscript"/>
        <sz val="9"/>
        <color theme="1"/>
        <rFont val="Open Sans"/>
        <family val="2"/>
      </rPr>
      <t>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</si>
  <si>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Includes Administrative Cost Recoveries (ACRs) totaling $7.23 million in the FY 2022 Actual. The FY 2023 Estimate includes ACR estimates of $7.0 million and carryover of $4.40 million with $318.6 million of FY 2023 appropriated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</si>
</sst>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%"/>
    <numFmt numFmtId="166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6" fillId="0" borderId="3" xfId="0" applyFont="1" applyBorder="1" applyAlignment="1">
      <alignment horizontal="right" wrapText="1"/>
    </xf>
    <xf numFmtId="166" fontId="6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5" fontId="5" fillId="0" borderId="0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2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5" fontId="4" fillId="0" borderId="4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5" fillId="0" borderId="0" xfId="0" applyNumberFormat="1" applyFont="1" applyAlignment="1">
      <alignment vertical="top"/>
    </xf>
    <xf numFmtId="43" fontId="5" fillId="0" borderId="0" xfId="1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0" fontId="2" fillId="0" borderId="0" xfId="2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65" xfId="2" xr:uid="{50FAAD7B-0CEA-4496-A66F-164F55A8F75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CA2A-EAE6-44EE-AF85-88C00C52C3A6}">
  <dimension ref="A1:G15"/>
  <sheetViews>
    <sheetView showGridLines="0" tabSelected="1" workbookViewId="0">
      <selection sqref="A1:G1"/>
    </sheetView>
  </sheetViews>
  <sheetFormatPr defaultRowHeight="14.5" x14ac:dyDescent="0.35"/>
  <cols>
    <col min="1" max="1" width="30.453125" bestFit="1" customWidth="1"/>
    <col min="7" max="7" width="18.1796875" bestFit="1" customWidth="1"/>
  </cols>
  <sheetData>
    <row r="1" spans="1:7" s="7" customFormat="1" ht="16" customHeight="1" x14ac:dyDescent="0.35">
      <c r="A1" s="21" t="s">
        <v>20</v>
      </c>
      <c r="B1" s="21"/>
      <c r="C1" s="21"/>
      <c r="D1" s="21"/>
      <c r="E1" s="21"/>
      <c r="F1" s="21"/>
      <c r="G1" s="21"/>
    </row>
    <row r="2" spans="1:7" s="7" customFormat="1" ht="15" customHeight="1" thickBot="1" x14ac:dyDescent="0.4">
      <c r="A2" s="22" t="s">
        <v>0</v>
      </c>
      <c r="B2" s="22"/>
      <c r="C2" s="22"/>
      <c r="D2" s="22"/>
      <c r="E2" s="22"/>
      <c r="F2" s="22"/>
      <c r="G2" s="22"/>
    </row>
    <row r="3" spans="1:7" ht="30" customHeight="1" x14ac:dyDescent="0.35">
      <c r="A3" s="23"/>
      <c r="B3" s="25" t="s">
        <v>1</v>
      </c>
      <c r="C3" s="26" t="s">
        <v>2</v>
      </c>
      <c r="D3" s="26" t="s">
        <v>3</v>
      </c>
      <c r="E3" s="28" t="s">
        <v>4</v>
      </c>
      <c r="F3" s="28"/>
      <c r="G3" s="29" t="s">
        <v>5</v>
      </c>
    </row>
    <row r="4" spans="1:7" ht="15" customHeight="1" x14ac:dyDescent="0.35">
      <c r="A4" s="24"/>
      <c r="B4" s="24"/>
      <c r="C4" s="27"/>
      <c r="D4" s="27"/>
      <c r="E4" s="1" t="s">
        <v>6</v>
      </c>
      <c r="F4" s="1" t="s">
        <v>7</v>
      </c>
      <c r="G4" s="30"/>
    </row>
    <row r="5" spans="1:7" s="7" customFormat="1" ht="15" customHeight="1" x14ac:dyDescent="0.35">
      <c r="A5" s="3" t="s">
        <v>21</v>
      </c>
      <c r="B5" s="4">
        <v>291.09129799999999</v>
      </c>
      <c r="C5" s="4">
        <v>330</v>
      </c>
      <c r="D5" s="4">
        <v>352.76300000000003</v>
      </c>
      <c r="E5" s="4">
        <f>D5-C5</f>
        <v>22.763000000000034</v>
      </c>
      <c r="F5" s="5">
        <f>IF(C5=0,"N/A  ",E5/C5)</f>
        <v>6.8978787878787987E-2</v>
      </c>
      <c r="G5" s="6" t="s">
        <v>19</v>
      </c>
    </row>
    <row r="6" spans="1:7" s="7" customFormat="1" ht="15" customHeight="1" x14ac:dyDescent="0.35">
      <c r="A6" s="3" t="s">
        <v>8</v>
      </c>
      <c r="B6" s="8">
        <v>15.393880000000001</v>
      </c>
      <c r="C6" s="8">
        <v>16.79</v>
      </c>
      <c r="D6" s="2">
        <v>16.79</v>
      </c>
      <c r="E6" s="16">
        <f t="shared" ref="E6:E9" si="0">D6-C6</f>
        <v>0</v>
      </c>
      <c r="F6" s="17">
        <f t="shared" ref="F6:F9" si="1">IF(C6=0,"N/A  ",E6/C6)</f>
        <v>0</v>
      </c>
      <c r="G6" s="6" t="s">
        <v>9</v>
      </c>
    </row>
    <row r="7" spans="1:7" s="7" customFormat="1" ht="15" customHeight="1" thickBot="1" x14ac:dyDescent="0.4">
      <c r="A7" s="3" t="s">
        <v>17</v>
      </c>
      <c r="B7" s="8">
        <v>56.754367999999999</v>
      </c>
      <c r="C7" s="8">
        <v>74.750000000000014</v>
      </c>
      <c r="D7" s="8">
        <v>86.22999999999999</v>
      </c>
      <c r="E7" s="8">
        <f t="shared" si="0"/>
        <v>11.479999999999976</v>
      </c>
      <c r="F7" s="5">
        <f t="shared" si="1"/>
        <v>0.15357859531772539</v>
      </c>
      <c r="G7" s="6" t="s">
        <v>10</v>
      </c>
    </row>
    <row r="8" spans="1:7" s="15" customFormat="1" ht="16" customHeight="1" thickBot="1" x14ac:dyDescent="0.4">
      <c r="A8" s="11" t="s">
        <v>11</v>
      </c>
      <c r="B8" s="12">
        <f>SUM(B5:B7)</f>
        <v>363.23954600000002</v>
      </c>
      <c r="C8" s="12">
        <f>SUM(C5:C7)</f>
        <v>421.54</v>
      </c>
      <c r="D8" s="12">
        <f>SUM(D5:D7)</f>
        <v>455.78300000000002</v>
      </c>
      <c r="E8" s="12">
        <f t="shared" si="0"/>
        <v>34.242999999999995</v>
      </c>
      <c r="F8" s="13">
        <f t="shared" si="1"/>
        <v>8.123309768942448E-2</v>
      </c>
      <c r="G8" s="14"/>
    </row>
    <row r="9" spans="1:7" s="7" customFormat="1" ht="15" customHeight="1" x14ac:dyDescent="0.35">
      <c r="A9" s="3" t="s">
        <v>12</v>
      </c>
      <c r="B9" s="9">
        <v>299.25221100000005</v>
      </c>
      <c r="C9" s="9">
        <v>335.39000000000004</v>
      </c>
      <c r="D9" s="2">
        <v>369.55300000000005</v>
      </c>
      <c r="E9" s="9">
        <f t="shared" si="0"/>
        <v>34.163000000000011</v>
      </c>
      <c r="F9" s="5">
        <f t="shared" si="1"/>
        <v>0.10186052058797224</v>
      </c>
      <c r="G9" s="6"/>
    </row>
    <row r="10" spans="1:7" s="7" customFormat="1" ht="15" customHeight="1" x14ac:dyDescent="0.35">
      <c r="A10" s="3" t="s">
        <v>13</v>
      </c>
      <c r="B10" s="9">
        <v>50.932983999999998</v>
      </c>
      <c r="C10" s="9">
        <v>66.570000000000007</v>
      </c>
      <c r="D10" s="2">
        <v>77.14</v>
      </c>
      <c r="E10" s="9">
        <f>D10-C10</f>
        <v>10.569999999999993</v>
      </c>
      <c r="F10" s="5">
        <f>IF(C10=0,"N/A  ",E10/C10)</f>
        <v>0.15878023133543626</v>
      </c>
      <c r="G10" s="6"/>
    </row>
    <row r="11" spans="1:7" s="7" customFormat="1" ht="15" customHeight="1" x14ac:dyDescent="0.35">
      <c r="A11" s="3" t="s">
        <v>14</v>
      </c>
      <c r="B11" s="9">
        <v>5.8213840000000001</v>
      </c>
      <c r="C11" s="9">
        <v>8.18</v>
      </c>
      <c r="D11" s="2">
        <v>9.09</v>
      </c>
      <c r="E11" s="9">
        <f>D11-C11</f>
        <v>0.91000000000000014</v>
      </c>
      <c r="F11" s="5">
        <f>IF(C11=0,"N/A  ",E11/C11)</f>
        <v>0.1112469437652812</v>
      </c>
      <c r="G11" s="6"/>
    </row>
    <row r="12" spans="1:7" s="7" customFormat="1" ht="15" customHeight="1" x14ac:dyDescent="0.35">
      <c r="A12" s="3" t="s">
        <v>15</v>
      </c>
      <c r="B12" s="2">
        <v>7.2329670000000004</v>
      </c>
      <c r="C12" s="2">
        <v>7</v>
      </c>
      <c r="D12" s="2"/>
      <c r="E12" s="2"/>
      <c r="F12" s="5"/>
      <c r="G12" s="6"/>
    </row>
    <row r="13" spans="1:7" s="7" customFormat="1" ht="15" customHeight="1" thickBot="1" x14ac:dyDescent="0.4">
      <c r="A13" s="18" t="s">
        <v>16</v>
      </c>
      <c r="B13" s="18"/>
      <c r="C13" s="19">
        <v>4.4000000000000004</v>
      </c>
      <c r="D13" s="18"/>
      <c r="E13" s="18"/>
      <c r="F13" s="18"/>
      <c r="G13" s="10"/>
    </row>
    <row r="14" spans="1:7" s="7" customFormat="1" x14ac:dyDescent="0.35">
      <c r="A14" s="20" t="s">
        <v>18</v>
      </c>
      <c r="B14" s="20"/>
      <c r="C14" s="20"/>
      <c r="D14" s="20"/>
      <c r="E14" s="20"/>
      <c r="F14" s="20"/>
      <c r="G14" s="20"/>
    </row>
    <row r="15" spans="1:7" ht="30" customHeight="1" x14ac:dyDescent="0.35">
      <c r="A15" s="31" t="s">
        <v>22</v>
      </c>
      <c r="B15" s="31"/>
      <c r="C15" s="31"/>
      <c r="D15" s="31"/>
      <c r="E15" s="31"/>
      <c r="F15" s="31"/>
      <c r="G15" s="31"/>
    </row>
  </sheetData>
  <mergeCells count="10">
    <mergeCell ref="A15:G15"/>
    <mergeCell ref="A14:G14"/>
    <mergeCell ref="A1:G1"/>
    <mergeCell ref="A2:G2"/>
    <mergeCell ref="A3:A4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Human Capital Funding</vt:lpstr>
      <vt:lpstr>'Human Capital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2023-03-17T15:13:06Z</cp:lastPrinted>
  <dcterms:created xsi:type="dcterms:W3CDTF">2023-03-17T15:05:45Z</dcterms:created>
  <dcterms:modified xsi:type="dcterms:W3CDTF">2023-03-17T18:50:59Z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7950cdf1-2e9e-4715-973b-ebd4cb1ddaa2</vt:lpwstr>
  </property>
  <property fmtid="{D5CDD505-2E9C-101B-9397-08002B2CF9AE}" pid="3" name="ContainsCUI">
    <vt:lpwstr>No</vt:lpwstr>
  </property>
</Properties>
</file>