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0D4D0B86-9F1A-4346-A793-0A15F3EA9805}" xr6:coauthVersionLast="47" xr6:coauthVersionMax="47" xr10:uidLastSave="{00000000-0000-0000-0000-000000000000}"/>
  <bookViews>
    <workbookView xWindow="28680" yWindow="-120" windowWidth="29040" windowHeight="15840" xr2:uid="{C6F616B0-27D7-4116-B13B-21753C8C6294}"/>
  </bookViews>
  <sheets>
    <sheet name="NSF Travel" sheetId="1" r:id="rId1"/>
  </sheets>
  <externalReferences>
    <externalReference r:id="rId2"/>
  </externalReferences>
  <definedNames>
    <definedName name="_xlnm.Print_Area" localSheetId="0">'NSF Travel'!$A$1:$G$11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E10" i="1"/>
  <c r="D10" i="1"/>
  <c r="C10" i="1"/>
  <c r="B10" i="1"/>
  <c r="D9" i="1"/>
  <c r="E9" i="1" s="1"/>
  <c r="C9" i="1"/>
  <c r="F9" i="1" s="1"/>
  <c r="B9" i="1"/>
  <c r="D8" i="1"/>
  <c r="E8" i="1" s="1"/>
  <c r="C8" i="1"/>
  <c r="F8" i="1" s="1"/>
  <c r="B8" i="1"/>
  <c r="E5" i="1"/>
  <c r="F5" i="1" s="1"/>
  <c r="B7" i="1"/>
  <c r="D7" i="1" l="1"/>
  <c r="E6" i="1"/>
  <c r="F6" i="1" s="1"/>
  <c r="C7" i="1"/>
  <c r="E7" i="1" l="1"/>
  <c r="F7" i="1" s="1"/>
</calcChain>
</file>

<file path=xl/sharedStrings.xml><?xml version="1.0" encoding="utf-8"?>
<sst xmlns="http://schemas.openxmlformats.org/spreadsheetml/2006/main" count="18" uniqueCount="18">
  <si>
    <t>NSF Travel</t>
  </si>
  <si>
    <t>(Dollars in Millions)</t>
  </si>
  <si>
    <t>FY 2022 Actual</t>
  </si>
  <si>
    <t>FY 2023 Estimate</t>
  </si>
  <si>
    <t>FY 2024
Request</t>
  </si>
  <si>
    <t>Change over 
FY 2023 Estimate</t>
  </si>
  <si>
    <t>Funding Source</t>
  </si>
  <si>
    <t>Amount</t>
  </si>
  <si>
    <t>Percent</t>
  </si>
  <si>
    <t>AOAM</t>
  </si>
  <si>
    <t>R&amp;RA/EHR</t>
  </si>
  <si>
    <t>Total Travel</t>
  </si>
  <si>
    <t>Total AOAM</t>
  </si>
  <si>
    <t>R&amp;RA</t>
  </si>
  <si>
    <t>EDU</t>
  </si>
  <si>
    <r>
      <t>NSF Federal Employee Staff</t>
    </r>
    <r>
      <rPr>
        <vertAlign val="superscript"/>
        <sz val="10"/>
        <color theme="1"/>
        <rFont val="Open Sans"/>
        <family val="2"/>
      </rPr>
      <t>1</t>
    </r>
  </si>
  <si>
    <r>
      <t>IPA Appointments</t>
    </r>
    <r>
      <rPr>
        <vertAlign val="superscript"/>
        <sz val="10"/>
        <color theme="1"/>
        <rFont val="Open Sans"/>
        <family val="2"/>
      </rPr>
      <t>1</t>
    </r>
  </si>
  <si>
    <r>
      <rPr>
        <vertAlign val="superscript"/>
        <sz val="9"/>
        <color theme="1"/>
        <rFont val="Open Sans"/>
        <family val="2"/>
      </rPr>
      <t>1</t>
    </r>
    <r>
      <rPr>
        <sz val="9"/>
        <color theme="1"/>
        <rFont val="Open Sans"/>
        <family val="2"/>
      </rPr>
      <t xml:space="preserve"> FY 2021 funding for Federal Employee Staff and IPA travel is lower than normal due to travel restrictions related to COVID-19.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</si>
</sst>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[$$-409]* #,##0_);_([$$-409]* \(#,##0\);_([$$-409]* &quot;-&quot;_);_(@_)"/>
    <numFmt numFmtId="165" formatCode="&quot;$&quot;#,##0.00"/>
    <numFmt numFmtId="166" formatCode="0.0%;\-0.0%;&quot;-&quot;??"/>
    <numFmt numFmtId="168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Open Sans"/>
      <family val="2"/>
    </font>
    <font>
      <sz val="10"/>
      <name val="Open Sans"/>
      <family val="2"/>
    </font>
    <font>
      <sz val="10"/>
      <color theme="1"/>
      <name val="Open Sans"/>
      <family val="2"/>
    </font>
    <font>
      <vertAlign val="superscript"/>
      <sz val="10"/>
      <color theme="1"/>
      <name val="Open Sans"/>
      <family val="2"/>
    </font>
    <font>
      <b/>
      <sz val="10"/>
      <color theme="1"/>
      <name val="Open Sans"/>
      <family val="2"/>
    </font>
    <font>
      <sz val="9"/>
      <color theme="1"/>
      <name val="Open Sans"/>
      <family val="2"/>
    </font>
    <font>
      <vertAlign val="superscript"/>
      <sz val="9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2" fillId="0" borderId="0"/>
  </cellStyleXfs>
  <cellXfs count="29">
    <xf numFmtId="0" fontId="0" fillId="0" borderId="0" xfId="0"/>
    <xf numFmtId="164" fontId="3" fillId="0" borderId="0" xfId="2" applyFont="1" applyAlignment="1">
      <alignment horizontal="center" vertical="center"/>
    </xf>
    <xf numFmtId="164" fontId="4" fillId="0" borderId="1" xfId="2" applyFont="1" applyBorder="1" applyAlignment="1">
      <alignment horizontal="center" vertical="center"/>
    </xf>
    <xf numFmtId="0" fontId="5" fillId="0" borderId="2" xfId="0" applyFont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0" fontId="4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4" fillId="0" borderId="3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wrapText="1"/>
    </xf>
    <xf numFmtId="0" fontId="5" fillId="0" borderId="0" xfId="0" applyFont="1" applyAlignment="1">
      <alignment vertical="top"/>
    </xf>
    <xf numFmtId="165" fontId="5" fillId="0" borderId="4" xfId="0" applyNumberFormat="1" applyFont="1" applyBorder="1" applyAlignment="1">
      <alignment vertical="top"/>
    </xf>
    <xf numFmtId="165" fontId="4" fillId="0" borderId="4" xfId="2" applyNumberFormat="1" applyFont="1" applyBorder="1" applyAlignment="1">
      <alignment vertical="top"/>
    </xf>
    <xf numFmtId="166" fontId="4" fillId="0" borderId="4" xfId="1" applyNumberFormat="1" applyFont="1" applyFill="1" applyBorder="1" applyAlignment="1">
      <alignment horizontal="right" vertical="top"/>
    </xf>
    <xf numFmtId="0" fontId="5" fillId="0" borderId="0" xfId="0" applyFont="1" applyAlignment="1">
      <alignment horizontal="center" vertical="top"/>
    </xf>
    <xf numFmtId="4" fontId="5" fillId="0" borderId="0" xfId="0" applyNumberFormat="1" applyFont="1" applyAlignment="1">
      <alignment vertical="top"/>
    </xf>
    <xf numFmtId="168" fontId="5" fillId="0" borderId="0" xfId="1" applyNumberFormat="1" applyFont="1" applyBorder="1" applyAlignment="1">
      <alignment horizontal="right" vertical="top"/>
    </xf>
    <xf numFmtId="0" fontId="7" fillId="0" borderId="5" xfId="0" applyFont="1" applyBorder="1" applyAlignment="1">
      <alignment vertical="top"/>
    </xf>
    <xf numFmtId="165" fontId="7" fillId="0" borderId="5" xfId="0" applyNumberFormat="1" applyFont="1" applyBorder="1" applyAlignment="1">
      <alignment vertical="top"/>
    </xf>
    <xf numFmtId="168" fontId="7" fillId="0" borderId="5" xfId="1" applyNumberFormat="1" applyFont="1" applyBorder="1" applyAlignment="1">
      <alignment vertical="top"/>
    </xf>
    <xf numFmtId="0" fontId="7" fillId="0" borderId="5" xfId="0" applyFont="1" applyBorder="1" applyAlignment="1">
      <alignment horizontal="center" vertical="top"/>
    </xf>
    <xf numFmtId="168" fontId="5" fillId="0" borderId="0" xfId="1" applyNumberFormat="1" applyFont="1" applyBorder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4" fontId="5" fillId="0" borderId="1" xfId="0" applyNumberFormat="1" applyFont="1" applyBorder="1" applyAlignment="1">
      <alignment vertical="top"/>
    </xf>
    <xf numFmtId="168" fontId="5" fillId="0" borderId="1" xfId="1" applyNumberFormat="1" applyFont="1" applyBorder="1" applyAlignment="1">
      <alignment horizontal="right" vertical="top"/>
    </xf>
    <xf numFmtId="0" fontId="5" fillId="0" borderId="1" xfId="0" applyFont="1" applyBorder="1" applyAlignment="1">
      <alignment horizontal="center" vertical="top"/>
    </xf>
    <xf numFmtId="0" fontId="8" fillId="0" borderId="2" xfId="0" applyFont="1" applyBorder="1" applyAlignment="1">
      <alignment horizontal="left" vertical="top" wrapText="1"/>
    </xf>
  </cellXfs>
  <cellStyles count="3">
    <cellStyle name="Normal" xfId="0" builtinId="0"/>
    <cellStyle name="Normal 2 2" xfId="2" xr:uid="{BC380986-B53D-4431-AA0C-697201A2D08D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Model%20Organization\FY%202024\02_FY2024%20CJ\01_Org%20Ex%20Thematic_FY24%20CJ.xlsx" TargetMode="External"/><Relationship Id="rId1" Type="http://schemas.openxmlformats.org/officeDocument/2006/relationships/externalLinkPath" Target="/Model%20Organization/FY%202024/02_FY2024%20CJ/01_Org%20Ex%20Thematic_FY24%20C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Y22 Actual"/>
      <sheetName val="FY23 CP"/>
      <sheetName val="FY24 CJ"/>
      <sheetName val="Org Ex FY24CJ"/>
      <sheetName val="ORgEx by Maj Comp"/>
      <sheetName val="OrgExbyApprop"/>
      <sheetName val="NSF Wrkfrce"/>
      <sheetName val="OrgEx by Maj Comp Trend"/>
      <sheetName val="PC&amp;B"/>
      <sheetName val="Sumry AOAM"/>
      <sheetName val="Sumry RRA &amp; EDU"/>
      <sheetName val="AOAM by OBj Class"/>
      <sheetName val="Prsnl Comp Details-NOT in CJ"/>
      <sheetName val="AOAM Wrkforce"/>
      <sheetName val="Human Capital"/>
      <sheetName val="Mgt Hum Cap"/>
      <sheetName val="IPA Costs by Approp"/>
      <sheetName val="Information Technology"/>
      <sheetName val="Travel"/>
      <sheetName val="IT Table - in FY23 OMBJ only"/>
      <sheetName val="ITbyApprop"/>
      <sheetName val="IT Portfolio"/>
      <sheetName val="eGOV"/>
      <sheetName val="Cybersecurity"/>
      <sheetName val="Admin Support"/>
      <sheetName val="Op Expenses by Category"/>
      <sheetName val="Space Rental"/>
      <sheetName val="Bldg Admin Services"/>
      <sheetName val="Othr Prgm Reltd Admin"/>
      <sheetName val="Other Org Ex Activities"/>
    </sheetNames>
    <sheetDataSet>
      <sheetData sheetId="0">
        <row r="117">
          <cell r="R117">
            <v>2.4367239999999999</v>
          </cell>
        </row>
        <row r="177">
          <cell r="L177">
            <v>1.1032429999999998</v>
          </cell>
          <cell r="M177">
            <v>0.130828</v>
          </cell>
        </row>
      </sheetData>
      <sheetData sheetId="1">
        <row r="117">
          <cell r="R117">
            <v>6.1040000000000001</v>
          </cell>
        </row>
        <row r="177">
          <cell r="L177">
            <v>3.66</v>
          </cell>
          <cell r="M177">
            <v>0.34</v>
          </cell>
        </row>
      </sheetData>
      <sheetData sheetId="2">
        <row r="117">
          <cell r="R117">
            <v>6.17</v>
          </cell>
        </row>
        <row r="177">
          <cell r="L177">
            <v>4.66</v>
          </cell>
          <cell r="M177">
            <v>0.38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7E4A9-6B9B-4B83-AB5B-B0E88A3C69B8}">
  <sheetPr>
    <pageSetUpPr fitToPage="1"/>
  </sheetPr>
  <dimension ref="A1:G11"/>
  <sheetViews>
    <sheetView showGridLines="0" tabSelected="1" workbookViewId="0">
      <selection activeCell="H1" sqref="H1"/>
    </sheetView>
  </sheetViews>
  <sheetFormatPr defaultRowHeight="14.5" x14ac:dyDescent="0.35"/>
  <cols>
    <col min="1" max="1" width="30.81640625" customWidth="1"/>
    <col min="2" max="6" width="10.6328125" customWidth="1"/>
    <col min="7" max="7" width="12.81640625" customWidth="1"/>
  </cols>
  <sheetData>
    <row r="1" spans="1:7" x14ac:dyDescent="0.35">
      <c r="A1" s="1" t="s">
        <v>0</v>
      </c>
      <c r="B1" s="1"/>
      <c r="C1" s="1"/>
      <c r="D1" s="1"/>
      <c r="E1" s="1"/>
      <c r="F1" s="1"/>
      <c r="G1" s="1"/>
    </row>
    <row r="2" spans="1:7" ht="15" thickBot="1" x14ac:dyDescent="0.4">
      <c r="A2" s="2" t="s">
        <v>1</v>
      </c>
      <c r="B2" s="2"/>
      <c r="C2" s="2"/>
      <c r="D2" s="2"/>
      <c r="E2" s="2"/>
      <c r="F2" s="2"/>
      <c r="G2" s="2"/>
    </row>
    <row r="3" spans="1:7" ht="30" customHeight="1" x14ac:dyDescent="0.4">
      <c r="A3" s="3"/>
      <c r="B3" s="3" t="s">
        <v>2</v>
      </c>
      <c r="C3" s="4" t="s">
        <v>3</v>
      </c>
      <c r="D3" s="4" t="s">
        <v>4</v>
      </c>
      <c r="E3" s="5" t="s">
        <v>5</v>
      </c>
      <c r="F3" s="5"/>
      <c r="G3" s="6" t="s">
        <v>6</v>
      </c>
    </row>
    <row r="4" spans="1:7" x14ac:dyDescent="0.35">
      <c r="A4" s="7"/>
      <c r="B4" s="7"/>
      <c r="C4" s="8"/>
      <c r="D4" s="8"/>
      <c r="E4" s="9" t="s">
        <v>7</v>
      </c>
      <c r="F4" s="9" t="s">
        <v>8</v>
      </c>
      <c r="G4" s="10"/>
    </row>
    <row r="5" spans="1:7" ht="16" x14ac:dyDescent="0.35">
      <c r="A5" s="11" t="s">
        <v>15</v>
      </c>
      <c r="B5" s="12">
        <v>2.4367239999999999</v>
      </c>
      <c r="C5" s="12">
        <v>6.1040000000000001</v>
      </c>
      <c r="D5" s="12">
        <v>6.17</v>
      </c>
      <c r="E5" s="13">
        <f t="shared" ref="E5:E10" si="0">D5-C5</f>
        <v>6.5999999999999837E-2</v>
      </c>
      <c r="F5" s="14">
        <f t="shared" ref="F5:F10" si="1">IF(C5=0,"N/A  ",E5/C5)</f>
        <v>1.0812581913499318E-2</v>
      </c>
      <c r="G5" s="15" t="s">
        <v>9</v>
      </c>
    </row>
    <row r="6" spans="1:7" ht="16.5" thickBot="1" x14ac:dyDescent="0.4">
      <c r="A6" s="11" t="s">
        <v>16</v>
      </c>
      <c r="B6" s="16">
        <v>1.2340709999999997</v>
      </c>
      <c r="C6" s="16">
        <v>4</v>
      </c>
      <c r="D6" s="16">
        <v>5.04</v>
      </c>
      <c r="E6" s="16">
        <f t="shared" si="0"/>
        <v>1.04</v>
      </c>
      <c r="F6" s="17">
        <f t="shared" si="1"/>
        <v>0.26</v>
      </c>
      <c r="G6" s="15" t="s">
        <v>10</v>
      </c>
    </row>
    <row r="7" spans="1:7" ht="15" thickBot="1" x14ac:dyDescent="0.4">
      <c r="A7" s="18" t="s">
        <v>11</v>
      </c>
      <c r="B7" s="19">
        <f t="shared" ref="B7:D7" si="2">SUM(B5:B6)</f>
        <v>3.6707949999999996</v>
      </c>
      <c r="C7" s="19">
        <f t="shared" si="2"/>
        <v>10.103999999999999</v>
      </c>
      <c r="D7" s="19">
        <f t="shared" si="2"/>
        <v>11.21</v>
      </c>
      <c r="E7" s="19">
        <f t="shared" si="0"/>
        <v>1.1060000000000016</v>
      </c>
      <c r="F7" s="20">
        <f>IF(C7=0,"N/A  ",E7/C7)</f>
        <v>0.10946159936658766</v>
      </c>
      <c r="G7" s="21"/>
    </row>
    <row r="8" spans="1:7" x14ac:dyDescent="0.35">
      <c r="A8" s="11" t="s">
        <v>12</v>
      </c>
      <c r="B8" s="16">
        <f>'[1]FY22 Actual'!R117</f>
        <v>2.4367239999999999</v>
      </c>
      <c r="C8" s="16">
        <f>'[1]FY23 CP'!R117</f>
        <v>6.1040000000000001</v>
      </c>
      <c r="D8" s="16">
        <f>'[1]FY24 CJ'!R117</f>
        <v>6.17</v>
      </c>
      <c r="E8" s="16">
        <f t="shared" si="0"/>
        <v>6.5999999999999837E-2</v>
      </c>
      <c r="F8" s="22">
        <f t="shared" si="1"/>
        <v>1.0812581913499318E-2</v>
      </c>
      <c r="G8" s="15"/>
    </row>
    <row r="9" spans="1:7" x14ac:dyDescent="0.35">
      <c r="A9" s="23" t="s">
        <v>13</v>
      </c>
      <c r="B9" s="16">
        <f>'[1]FY22 Actual'!L177</f>
        <v>1.1032429999999998</v>
      </c>
      <c r="C9" s="16">
        <f>'[1]FY23 CP'!L177</f>
        <v>3.66</v>
      </c>
      <c r="D9" s="16">
        <f>'[1]FY24 CJ'!L177</f>
        <v>4.66</v>
      </c>
      <c r="E9" s="16">
        <f t="shared" si="0"/>
        <v>1</v>
      </c>
      <c r="F9" s="17">
        <f t="shared" si="1"/>
        <v>0.27322404371584696</v>
      </c>
      <c r="G9" s="15"/>
    </row>
    <row r="10" spans="1:7" ht="15" thickBot="1" x14ac:dyDescent="0.4">
      <c r="A10" s="24" t="s">
        <v>14</v>
      </c>
      <c r="B10" s="16">
        <f>'[1]FY22 Actual'!M177</f>
        <v>0.130828</v>
      </c>
      <c r="C10" s="25">
        <f>'[1]FY23 CP'!M177</f>
        <v>0.34</v>
      </c>
      <c r="D10" s="25">
        <f>'[1]FY24 CJ'!M177</f>
        <v>0.38</v>
      </c>
      <c r="E10" s="25">
        <f t="shared" si="0"/>
        <v>3.999999999999998E-2</v>
      </c>
      <c r="F10" s="26">
        <f t="shared" si="1"/>
        <v>0.11764705882352934</v>
      </c>
      <c r="G10" s="27"/>
    </row>
    <row r="11" spans="1:7" ht="30" customHeight="1" x14ac:dyDescent="0.35">
      <c r="A11" s="28" t="s">
        <v>17</v>
      </c>
      <c r="B11" s="28"/>
      <c r="C11" s="28"/>
      <c r="D11" s="28"/>
      <c r="E11" s="28"/>
      <c r="F11" s="28"/>
      <c r="G11" s="28"/>
    </row>
  </sheetData>
  <mergeCells count="9">
    <mergeCell ref="A11:G11"/>
    <mergeCell ref="A1:G1"/>
    <mergeCell ref="A2:G2"/>
    <mergeCell ref="A3:A4"/>
    <mergeCell ref="B3:B4"/>
    <mergeCell ref="C3:C4"/>
    <mergeCell ref="D3:D4"/>
    <mergeCell ref="E3:F3"/>
    <mergeCell ref="G3:G4"/>
  </mergeCells>
  <printOptions horizontalCentered="1"/>
  <pageMargins left="0.7" right="0.7" top="0.75" bottom="0.75" header="0.3" footer="0.3"/>
  <pageSetup fitToHeight="0" orientation="landscape" horizontalDpi="1200" verticalDpi="1200" r:id="rId1"/>
  <headerFooter>
    <oddHeader xml:space="preserve">&amp;C
</oddHeader>
    <oddFooter>&amp;L 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NSF Travel</vt:lpstr>
      <vt:lpstr>'NSF Travel'!Print_Area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Sabus, Chantel L.</dc:creator>
  <cp:lastModifiedBy>Sabus, Chantel L.</cp:lastModifiedBy>
  <cp:lastPrinted>2023-03-16T13:19:28Z</cp:lastPrinted>
  <dcterms:created xsi:type="dcterms:W3CDTF">2023-03-16T13:16:11Z</dcterms:created>
  <dcterms:modified xsi:type="dcterms:W3CDTF">2023-03-16T13:21:36Z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998de75c-9290-4c84-8e3c-3514f967d199</vt:lpwstr>
  </property>
  <property fmtid="{D5CDD505-2E9C-101B-9397-08002B2CF9AE}" pid="3" name="ContainsCUI">
    <vt:lpwstr>No</vt:lpwstr>
  </property>
</Properties>
</file>