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75154EE-3FF8-42A6-81C0-F9742AC5A7B2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GEO Major Facilities" sheetId="34" r:id="rId1"/>
  </sheets>
  <definedNames>
    <definedName name="_xlnm.Print_Area" localSheetId="0">'GEO Major Facilities'!$A$1:$G$13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4" l="1"/>
  <c r="D11" i="34"/>
  <c r="D10" i="34"/>
  <c r="D9" i="34"/>
  <c r="D7" i="34"/>
  <c r="D6" i="34"/>
  <c r="D5" i="34"/>
  <c r="F11" i="34" l="1"/>
  <c r="G11" i="34" s="1"/>
  <c r="F10" i="34"/>
  <c r="G10" i="34" s="1"/>
  <c r="F9" i="34"/>
  <c r="G9" i="34" s="1"/>
  <c r="F8" i="34"/>
  <c r="G8" i="34" s="1"/>
  <c r="F7" i="34"/>
  <c r="G7" i="34" s="1"/>
  <c r="F6" i="34"/>
  <c r="G6" i="34" s="1"/>
  <c r="F5" i="34"/>
  <c r="G5" i="34" s="1"/>
  <c r="E12" i="34"/>
  <c r="C12" i="34"/>
  <c r="F12" i="34" l="1"/>
  <c r="G12" i="34" s="1"/>
</calcChain>
</file>

<file path=xl/sharedStrings.xml><?xml version="1.0" encoding="utf-8"?>
<sst xmlns="http://schemas.openxmlformats.org/spreadsheetml/2006/main" count="25" uniqueCount="21">
  <si>
    <t>(Dollars in Millions)</t>
  </si>
  <si>
    <t>Amount</t>
  </si>
  <si>
    <t>Percent</t>
  </si>
  <si>
    <t>Total</t>
  </si>
  <si>
    <t>FY 2024
Request</t>
  </si>
  <si>
    <t>FY 2022 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</si>
  <si>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</si>
  <si>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 xml:space="preserve">
FY 2023
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</si>
  <si>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 FY 2023 Estimate
Base Total</t>
    </r>
    <r>
      <rPr>
        <vertAlign val="superscript"/>
        <sz val="9"/>
        <color theme="1"/>
        <rFont val="Open Sans"/>
        <family val="2"/>
      </rPr>
      <t>1</t>
    </r>
  </si>
  <si>
    <t>Division</t>
  </si>
  <si>
    <r>
      <rPr>
        <b/>
        <sz val="9"/>
        <rFont val="Open Sans"/>
        <family val="2"/>
      </rPr>
      <t>GEO</t>
    </r>
    <r>
      <rPr>
        <b/>
        <sz val="9"/>
        <color theme="1"/>
        <rFont val="Open Sans"/>
        <family val="2"/>
      </rPr>
      <t xml:space="preserve"> Funding for Major Facilities</t>
    </r>
  </si>
  <si>
    <t>OCE</t>
  </si>
  <si>
    <t>Arecibo Observatory</t>
  </si>
  <si>
    <t>AGS</t>
  </si>
  <si>
    <t>EAR</t>
  </si>
  <si>
    <t xml:space="preserve">Geodetic Facility for the Advancement of GEoscience (GAGE) </t>
  </si>
  <si>
    <t>Academic Research Fleet (ARF)</t>
  </si>
  <si>
    <t>International Ocean Discovery Program (IODP)</t>
  </si>
  <si>
    <t>National Center for Atmospheric Research (NCAR)</t>
  </si>
  <si>
    <t>Seismological Facility for the Advancement of GEoscience (SAGE)</t>
  </si>
  <si>
    <t>Ocean Observatories Initiative (OOI)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</si>
</sst>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164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8" fillId="0" borderId="2" xfId="1" applyFont="1" applyBorder="1" applyAlignment="1" applyProtection="1">
      <alignment horizontal="right" wrapText="1" readingOrder="1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0" fontId="8" fillId="0" borderId="2" xfId="1" applyFont="1" applyBorder="1" applyAlignment="1" applyProtection="1">
      <alignment horizontal="center" wrapText="1" readingOrder="1"/>
      <protection locked="0"/>
    </xf>
    <xf numFmtId="0" fontId="4" fillId="0" borderId="0" xfId="0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EF43-8226-498E-8B77-4CD7E25BCA61}">
  <sheetPr>
    <pageSetUpPr fitToPage="1"/>
  </sheetPr>
  <dimension ref="A1:G13"/>
  <sheetViews>
    <sheetView showGridLines="0" tabSelected="1" workbookViewId="0">
      <selection sqref="A1:G1"/>
    </sheetView>
  </sheetViews>
  <sheetFormatPr defaultRowHeight="12.5" x14ac:dyDescent="0.25"/>
  <cols>
    <col min="1" max="1" width="51.6328125" bestFit="1" customWidth="1"/>
    <col min="2" max="2" width="6.90625" bestFit="1" customWidth="1"/>
    <col min="3" max="3" width="8.6328125" customWidth="1"/>
    <col min="4" max="4" width="10.1796875" customWidth="1"/>
    <col min="5" max="7" width="8.6328125" customWidth="1"/>
  </cols>
  <sheetData>
    <row r="1" spans="1:7" ht="16" customHeight="1" x14ac:dyDescent="0.25">
      <c r="A1" s="26" t="s">
        <v>10</v>
      </c>
      <c r="B1" s="26"/>
      <c r="C1" s="26"/>
      <c r="D1" s="26"/>
      <c r="E1" s="26"/>
      <c r="F1" s="26"/>
      <c r="G1" s="26"/>
    </row>
    <row r="2" spans="1:7" ht="15" customHeight="1" thickBot="1" x14ac:dyDescent="0.3">
      <c r="A2" s="22" t="s">
        <v>0</v>
      </c>
      <c r="B2" s="22"/>
      <c r="C2" s="22"/>
      <c r="D2" s="22"/>
      <c r="E2" s="22"/>
      <c r="F2" s="22"/>
      <c r="G2" s="22"/>
    </row>
    <row r="3" spans="1:7" ht="45" customHeight="1" x14ac:dyDescent="0.35">
      <c r="A3" s="1"/>
      <c r="B3" s="9"/>
      <c r="C3" s="23" t="s">
        <v>5</v>
      </c>
      <c r="D3" s="23" t="s">
        <v>7</v>
      </c>
      <c r="E3" s="23" t="s">
        <v>4</v>
      </c>
      <c r="F3" s="25" t="s">
        <v>8</v>
      </c>
      <c r="G3" s="25"/>
    </row>
    <row r="4" spans="1:7" ht="15" customHeight="1" x14ac:dyDescent="0.35">
      <c r="A4" s="2"/>
      <c r="B4" s="19" t="s">
        <v>9</v>
      </c>
      <c r="C4" s="24"/>
      <c r="D4" s="24"/>
      <c r="E4" s="24"/>
      <c r="F4" s="20" t="s">
        <v>1</v>
      </c>
      <c r="G4" s="20" t="s">
        <v>2</v>
      </c>
    </row>
    <row r="5" spans="1:7" ht="15" customHeight="1" x14ac:dyDescent="0.25">
      <c r="A5" s="3" t="s">
        <v>16</v>
      </c>
      <c r="B5" s="10" t="s">
        <v>11</v>
      </c>
      <c r="C5" s="4">
        <v>116.386206</v>
      </c>
      <c r="D5" s="4">
        <f>116.68+10.43</f>
        <v>127.11000000000001</v>
      </c>
      <c r="E5" s="4">
        <v>129.22999999999999</v>
      </c>
      <c r="F5" s="5">
        <f>E5-D5</f>
        <v>2.1199999999999761</v>
      </c>
      <c r="G5" s="6">
        <f t="shared" ref="G5:G12" si="0">IF(D5=0,"N/A",F5/D5)</f>
        <v>1.6678467469121043E-2</v>
      </c>
    </row>
    <row r="6" spans="1:7" ht="15" customHeight="1" x14ac:dyDescent="0.25">
      <c r="A6" s="3" t="s">
        <v>12</v>
      </c>
      <c r="B6" s="11" t="s">
        <v>13</v>
      </c>
      <c r="C6" s="7">
        <v>9.7712880000000002</v>
      </c>
      <c r="D6" s="7">
        <f>3</f>
        <v>3</v>
      </c>
      <c r="E6" s="7">
        <v>3</v>
      </c>
      <c r="F6" s="8">
        <f t="shared" ref="F6:F12" si="1">E6-D6</f>
        <v>0</v>
      </c>
      <c r="G6" s="6">
        <f t="shared" si="0"/>
        <v>0</v>
      </c>
    </row>
    <row r="7" spans="1:7" ht="15" customHeight="1" x14ac:dyDescent="0.25">
      <c r="A7" s="3" t="s">
        <v>15</v>
      </c>
      <c r="B7" s="11" t="s">
        <v>14</v>
      </c>
      <c r="C7" s="7">
        <v>12.75</v>
      </c>
      <c r="D7" s="7">
        <f>12.75+0.5</f>
        <v>13.25</v>
      </c>
      <c r="E7" s="7">
        <v>13.82</v>
      </c>
      <c r="F7" s="8">
        <f t="shared" si="1"/>
        <v>0.57000000000000028</v>
      </c>
      <c r="G7" s="6">
        <f t="shared" si="0"/>
        <v>4.3018867924528324E-2</v>
      </c>
    </row>
    <row r="8" spans="1:7" ht="15" customHeight="1" x14ac:dyDescent="0.25">
      <c r="A8" s="3" t="s">
        <v>17</v>
      </c>
      <c r="B8" s="11" t="s">
        <v>11</v>
      </c>
      <c r="C8" s="7">
        <v>51.7</v>
      </c>
      <c r="D8" s="7">
        <v>50.4</v>
      </c>
      <c r="E8" s="7">
        <v>52.77</v>
      </c>
      <c r="F8" s="8">
        <f t="shared" si="1"/>
        <v>2.3700000000000045</v>
      </c>
      <c r="G8" s="6">
        <f t="shared" si="0"/>
        <v>4.7023809523809613E-2</v>
      </c>
    </row>
    <row r="9" spans="1:7" ht="15" customHeight="1" x14ac:dyDescent="0.25">
      <c r="A9" s="3" t="s">
        <v>18</v>
      </c>
      <c r="B9" s="11" t="s">
        <v>13</v>
      </c>
      <c r="C9" s="7">
        <v>104.63552799999999</v>
      </c>
      <c r="D9" s="7">
        <f>110.31+5.89</f>
        <v>116.2</v>
      </c>
      <c r="E9" s="7">
        <v>134.41</v>
      </c>
      <c r="F9" s="8">
        <f t="shared" si="1"/>
        <v>18.209999999999994</v>
      </c>
      <c r="G9" s="6">
        <f t="shared" si="0"/>
        <v>0.15671256454388979</v>
      </c>
    </row>
    <row r="10" spans="1:7" ht="15" customHeight="1" x14ac:dyDescent="0.25">
      <c r="A10" s="12" t="s">
        <v>20</v>
      </c>
      <c r="B10" s="11" t="s">
        <v>11</v>
      </c>
      <c r="C10" s="7">
        <v>45.134991999999997</v>
      </c>
      <c r="D10" s="7">
        <f>45+6</f>
        <v>51</v>
      </c>
      <c r="E10" s="7">
        <v>53.36</v>
      </c>
      <c r="F10" s="8">
        <f t="shared" si="1"/>
        <v>2.3599999999999994</v>
      </c>
      <c r="G10" s="6">
        <f t="shared" si="0"/>
        <v>4.627450980392156E-2</v>
      </c>
    </row>
    <row r="11" spans="1:7" ht="15" customHeight="1" x14ac:dyDescent="0.25">
      <c r="A11" s="12" t="s">
        <v>19</v>
      </c>
      <c r="B11" s="11" t="s">
        <v>14</v>
      </c>
      <c r="C11" s="7">
        <v>21</v>
      </c>
      <c r="D11" s="7">
        <f>21+1.5</f>
        <v>22.5</v>
      </c>
      <c r="E11" s="7">
        <v>23.49</v>
      </c>
      <c r="F11" s="8">
        <f t="shared" si="1"/>
        <v>0.98999999999999844</v>
      </c>
      <c r="G11" s="6">
        <f t="shared" si="0"/>
        <v>4.3999999999999928E-2</v>
      </c>
    </row>
    <row r="12" spans="1:7" s="18" customFormat="1" ht="16" customHeight="1" thickBot="1" x14ac:dyDescent="0.3">
      <c r="A12" s="13" t="s">
        <v>3</v>
      </c>
      <c r="B12" s="14"/>
      <c r="C12" s="15">
        <f>SUM(C5:C11)</f>
        <v>361.37801400000001</v>
      </c>
      <c r="D12" s="15">
        <f>SUM(D5:D11)</f>
        <v>383.46000000000004</v>
      </c>
      <c r="E12" s="15">
        <f>SUM(E5:E11)</f>
        <v>410.08000000000004</v>
      </c>
      <c r="F12" s="16">
        <f t="shared" si="1"/>
        <v>26.620000000000005</v>
      </c>
      <c r="G12" s="17">
        <f t="shared" si="0"/>
        <v>6.9420539300057371E-2</v>
      </c>
    </row>
    <row r="13" spans="1:7" ht="16" customHeight="1" x14ac:dyDescent="0.25">
      <c r="A13" s="21" t="s">
        <v>6</v>
      </c>
      <c r="B13" s="21"/>
      <c r="C13" s="21"/>
      <c r="D13" s="21"/>
      <c r="E13" s="21"/>
      <c r="F13" s="21"/>
    </row>
  </sheetData>
  <mergeCells count="7">
    <mergeCell ref="A13:F13"/>
    <mergeCell ref="A1:G1"/>
    <mergeCell ref="A2:G2"/>
    <mergeCell ref="C3:C4"/>
    <mergeCell ref="D3:D4"/>
    <mergeCell ref="E3:E4"/>
    <mergeCell ref="F3:G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C12 E12 D5:D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 Major Facilities</vt:lpstr>
      <vt:lpstr>'GEO Major Facilities'!Print_Area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