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web-devel-01\BFATEMP\FY 2024\Errata\Errata Excel Tables\"/>
    </mc:Choice>
  </mc:AlternateContent>
  <xr:revisionPtr revIDLastSave="0" documentId="8_{E179FE19-4439-4E8B-B14D-BDE1B99056F1}" xr6:coauthVersionLast="47" xr6:coauthVersionMax="47" xr10:uidLastSave="{00000000-0000-0000-0000-000000000000}"/>
  <bookViews>
    <workbookView xWindow="31935" yWindow="1875" windowWidth="21600" windowHeight="11385" xr2:uid="{AF223621-81D9-40BD-A423-2A30365FB100}"/>
  </bookViews>
  <sheets>
    <sheet name="IA Funding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3" i="1" l="1"/>
  <c r="C23" i="1"/>
  <c r="E23" i="1" s="1"/>
  <c r="B23" i="1"/>
  <c r="H22" i="1"/>
  <c r="F22" i="1"/>
  <c r="F23" i="1" s="1"/>
  <c r="G23" i="1" s="1"/>
  <c r="H23" i="1" s="1"/>
  <c r="H21" i="1"/>
  <c r="G21" i="1"/>
  <c r="E21" i="1"/>
  <c r="E20" i="1"/>
  <c r="G20" i="1" s="1"/>
  <c r="H20" i="1" s="1"/>
  <c r="G19" i="1"/>
  <c r="H19" i="1" s="1"/>
  <c r="E19" i="1"/>
  <c r="E18" i="1"/>
  <c r="G18" i="1" s="1"/>
  <c r="H18" i="1" s="1"/>
  <c r="E17" i="1"/>
  <c r="G17" i="1" s="1"/>
  <c r="H17" i="1" s="1"/>
  <c r="H16" i="1"/>
  <c r="G16" i="1"/>
  <c r="E16" i="1"/>
  <c r="E15" i="1"/>
  <c r="G15" i="1" s="1"/>
  <c r="H15" i="1" s="1"/>
  <c r="E14" i="1"/>
  <c r="G14" i="1" s="1"/>
  <c r="H14" i="1" s="1"/>
  <c r="H13" i="1"/>
  <c r="G13" i="1"/>
  <c r="E13" i="1"/>
  <c r="E12" i="1"/>
  <c r="G12" i="1" s="1"/>
  <c r="H12" i="1" s="1"/>
  <c r="G11" i="1"/>
  <c r="H11" i="1" s="1"/>
  <c r="E11" i="1"/>
  <c r="E10" i="1"/>
  <c r="G10" i="1" s="1"/>
  <c r="H10" i="1" s="1"/>
  <c r="E9" i="1"/>
  <c r="G9" i="1" s="1"/>
  <c r="H9" i="1" s="1"/>
  <c r="H8" i="1"/>
  <c r="G8" i="1"/>
  <c r="E8" i="1"/>
  <c r="E7" i="1"/>
  <c r="G7" i="1" s="1"/>
  <c r="H7" i="1" s="1"/>
  <c r="E6" i="1"/>
  <c r="G6" i="1" s="1"/>
  <c r="H6" i="1" s="1"/>
</calcChain>
</file>

<file path=xl/sharedStrings.xml><?xml version="1.0" encoding="utf-8"?>
<sst xmlns="http://schemas.openxmlformats.org/spreadsheetml/2006/main" count="38" uniqueCount="36">
  <si>
    <t>IA Funding</t>
  </si>
  <si>
    <t>(Dollars in Millions)</t>
  </si>
  <si>
    <r>
      <t>FY 2022
Actual</t>
    </r>
    <r>
      <rPr>
        <vertAlign val="superscript"/>
        <sz val="9"/>
        <color theme="1"/>
        <rFont val="Open Sans"/>
        <family val="2"/>
      </rPr>
      <t>1</t>
    </r>
  </si>
  <si>
    <t>FY 2023
Estimate Base</t>
  </si>
  <si>
    <t>Disaster Relief 
Supplemental Base</t>
  </si>
  <si>
    <t>FY 2023
Estimate Total</t>
  </si>
  <si>
    <r>
      <t xml:space="preserve">FY 2024
Request
</t>
    </r>
    <r>
      <rPr>
        <sz val="9"/>
        <color rgb="FFFF0000"/>
        <rFont val="Open Sans"/>
        <family val="2"/>
      </rPr>
      <t>REVISED</t>
    </r>
  </si>
  <si>
    <r>
      <t>Change over
FY 2023 Base Total</t>
    </r>
    <r>
      <rPr>
        <vertAlign val="superscript"/>
        <sz val="9"/>
        <color theme="1"/>
        <rFont val="Open Sans"/>
        <family val="2"/>
      </rPr>
      <t>2</t>
    </r>
  </si>
  <si>
    <t>Amount</t>
  </si>
  <si>
    <t>Percent</t>
  </si>
  <si>
    <r>
      <t>EPSCoR</t>
    </r>
    <r>
      <rPr>
        <vertAlign val="superscript"/>
        <sz val="9"/>
        <color theme="1"/>
        <rFont val="Open Sans"/>
        <family val="2"/>
      </rPr>
      <t>2</t>
    </r>
  </si>
  <si>
    <t>Equity and Compliance in Research</t>
  </si>
  <si>
    <t>Evaluation &amp; Assessment Capability</t>
  </si>
  <si>
    <t>Facility Operations Transition</t>
  </si>
  <si>
    <t>Growing Convergence Research</t>
  </si>
  <si>
    <r>
      <t>Growing Research Access for Nationally
    Transformative Equity &amp; Diversity (GRANTED)</t>
    </r>
    <r>
      <rPr>
        <vertAlign val="superscript"/>
        <sz val="9"/>
        <color theme="1"/>
        <rFont val="Open Sans"/>
        <family val="2"/>
      </rPr>
      <t>2</t>
    </r>
  </si>
  <si>
    <t>HBCU Excellence in Research</t>
  </si>
  <si>
    <r>
      <t>Major Research Instrumentation</t>
    </r>
    <r>
      <rPr>
        <vertAlign val="superscript"/>
        <sz val="9"/>
        <color theme="1"/>
        <rFont val="Open Sans"/>
        <family val="2"/>
      </rPr>
      <t>2</t>
    </r>
  </si>
  <si>
    <r>
      <t>Mid-scale Research Infrastructure</t>
    </r>
    <r>
      <rPr>
        <vertAlign val="superscript"/>
        <sz val="9"/>
        <color theme="1"/>
        <rFont val="Open Sans"/>
        <family val="2"/>
      </rPr>
      <t>2</t>
    </r>
  </si>
  <si>
    <t>Modeling and Forecasting</t>
  </si>
  <si>
    <t>Planning &amp; Policy Support</t>
  </si>
  <si>
    <t>Research Investment Communications</t>
  </si>
  <si>
    <t xml:space="preserve"> </t>
  </si>
  <si>
    <t>Research Security Strategy and Policy</t>
  </si>
  <si>
    <t>STC Class of 2023</t>
  </si>
  <si>
    <t>STC Admin</t>
  </si>
  <si>
    <t>Science &amp; Technology Policy Institute</t>
  </si>
  <si>
    <r>
      <t>Strategic Initiatives Resources</t>
    </r>
    <r>
      <rPr>
        <vertAlign val="superscript"/>
        <sz val="9"/>
        <color theme="1"/>
        <rFont val="Open Sans"/>
        <family val="2"/>
      </rPr>
      <t>2</t>
    </r>
  </si>
  <si>
    <t>[10.0]</t>
  </si>
  <si>
    <t>[20.0]</t>
  </si>
  <si>
    <t>[30.0]</t>
  </si>
  <si>
    <t>[2.67]</t>
  </si>
  <si>
    <t>Total</t>
  </si>
  <si>
    <r>
      <rPr>
        <vertAlign val="superscript"/>
        <sz val="8"/>
        <color theme="1"/>
        <rFont val="Open Sans"/>
        <family val="2"/>
      </rPr>
      <t>1</t>
    </r>
    <r>
      <rPr>
        <sz val="8"/>
        <color theme="1"/>
        <rFont val="Open Sans"/>
        <family val="2"/>
      </rPr>
      <t xml:space="preserve"> Excludes $35.33 million in American Rescue Plan Supplemental funding.</t>
    </r>
  </si>
  <si>
    <r>
      <rPr>
        <vertAlign val="superscript"/>
        <sz val="8"/>
        <color theme="1"/>
        <rFont val="Open Sans"/>
        <family val="2"/>
      </rPr>
      <t>2</t>
    </r>
    <r>
      <rPr>
        <sz val="8"/>
        <color theme="1"/>
        <rFont val="Open Sans"/>
        <family val="2"/>
      </rPr>
      <t xml:space="preserve"> FY 2023 funding includes one-time funding through the Strategic Initiatives line for targeted investments for EPSCoR co-funding ($10.0 million), GRANTED support of emerging research institutions (ERIs) ($10.0 million), MRI awards to ERIs ($5.0 million), and Mid-scale RI awards in EPSCoR jurisdictions ($5.0 million).</t>
    </r>
  </si>
  <si>
    <r>
      <rPr>
        <vertAlign val="superscript"/>
        <sz val="8"/>
        <color theme="1"/>
        <rFont val="Open Sans"/>
        <family val="2"/>
      </rPr>
      <t xml:space="preserve">3 </t>
    </r>
    <r>
      <rPr>
        <sz val="8"/>
        <color theme="1"/>
        <rFont val="Open Sans"/>
        <family val="2"/>
      </rPr>
      <t>Captures both the FY 2023 Omnibus appropriation and the Disaster Relief Supplemental base.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</si>
</sst>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7" formatCode="&quot;$&quot;#,##0.00_);\(&quot;$&quot;#,##0.00\)"/>
    <numFmt numFmtId="164" formatCode="&quot;$&quot;#,##0.00;\-&quot;$&quot;#,##0.00;&quot;-&quot;??"/>
    <numFmt numFmtId="165" formatCode="0.0%;\-0.0%;&quot;-&quot;??"/>
    <numFmt numFmtId="166" formatCode="#,##0.00;\-#,##0.00;&quot;-&quot;??"/>
    <numFmt numFmtId="167" formatCode="0%;\-0%;&quot;-&quot;??"/>
    <numFmt numFmtId="168" formatCode="0.0%"/>
    <numFmt numFmtId="169" formatCode="&quot;$&quot;#,##0.0000000_);\(&quot;$&quot;#,##0.0000000\)"/>
  </numFmts>
  <fonts count="9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9"/>
      <color theme="1"/>
      <name val="Open Sans"/>
      <family val="2"/>
    </font>
    <font>
      <sz val="10"/>
      <color theme="1"/>
      <name val="Open Sans"/>
      <family val="2"/>
    </font>
    <font>
      <sz val="9"/>
      <color theme="1"/>
      <name val="Open Sans"/>
      <family val="2"/>
    </font>
    <font>
      <vertAlign val="superscript"/>
      <sz val="9"/>
      <color theme="1"/>
      <name val="Open Sans"/>
      <family val="2"/>
    </font>
    <font>
      <sz val="9"/>
      <color rgb="FFFF0000"/>
      <name val="Open Sans"/>
      <family val="2"/>
    </font>
    <font>
      <sz val="8"/>
      <color theme="1"/>
      <name val="Open Sans"/>
      <family val="2"/>
    </font>
    <font>
      <vertAlign val="superscript"/>
      <sz val="8"/>
      <color theme="1"/>
      <name val="Open Sans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auto="1"/>
      </top>
      <bottom/>
      <diagonal/>
    </border>
    <border>
      <left style="thin">
        <color indexed="64"/>
      </left>
      <right/>
      <top style="medium">
        <color auto="1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48">
    <xf numFmtId="0" fontId="0" fillId="0" borderId="0" xfId="0"/>
    <xf numFmtId="0" fontId="2" fillId="0" borderId="0" xfId="0" applyFont="1" applyAlignment="1" applyProtection="1">
      <alignment horizontal="center" vertical="top"/>
      <protection locked="0"/>
    </xf>
    <xf numFmtId="0" fontId="3" fillId="0" borderId="0" xfId="0" applyFont="1" applyAlignment="1" applyProtection="1">
      <alignment vertical="top"/>
      <protection locked="0"/>
    </xf>
    <xf numFmtId="0" fontId="4" fillId="0" borderId="1" xfId="0" applyFont="1" applyBorder="1" applyAlignment="1" applyProtection="1">
      <alignment horizontal="center" vertical="top"/>
      <protection locked="0"/>
    </xf>
    <xf numFmtId="0" fontId="4" fillId="0" borderId="2" xfId="0" applyFont="1" applyBorder="1" applyAlignment="1" applyProtection="1">
      <alignment horizontal="center" vertical="top"/>
      <protection locked="0"/>
    </xf>
    <xf numFmtId="0" fontId="4" fillId="0" borderId="3" xfId="2" applyFont="1" applyBorder="1" applyAlignment="1">
      <alignment horizontal="right" wrapText="1"/>
    </xf>
    <xf numFmtId="0" fontId="4" fillId="0" borderId="4" xfId="2" applyFont="1" applyBorder="1" applyAlignment="1">
      <alignment horizontal="right" wrapText="1"/>
    </xf>
    <xf numFmtId="0" fontId="4" fillId="0" borderId="2" xfId="2" applyFont="1" applyBorder="1" applyAlignment="1">
      <alignment horizontal="right" wrapText="1"/>
    </xf>
    <xf numFmtId="0" fontId="4" fillId="0" borderId="2" xfId="2" applyFont="1" applyBorder="1" applyAlignment="1">
      <alignment horizontal="center" wrapText="1"/>
    </xf>
    <xf numFmtId="0" fontId="4" fillId="0" borderId="0" xfId="0" applyFont="1" applyAlignment="1" applyProtection="1">
      <alignment horizontal="center" vertical="top"/>
      <protection locked="0"/>
    </xf>
    <xf numFmtId="0" fontId="4" fillId="0" borderId="5" xfId="2" applyFont="1" applyBorder="1" applyAlignment="1">
      <alignment horizontal="right" wrapText="1"/>
    </xf>
    <xf numFmtId="0" fontId="4" fillId="0" borderId="6" xfId="2" applyFont="1" applyBorder="1" applyAlignment="1">
      <alignment horizontal="right" wrapText="1"/>
    </xf>
    <xf numFmtId="0" fontId="4" fillId="0" borderId="0" xfId="2" applyFont="1" applyAlignment="1">
      <alignment horizontal="right" wrapText="1"/>
    </xf>
    <xf numFmtId="0" fontId="4" fillId="0" borderId="0" xfId="2" applyFont="1" applyAlignment="1">
      <alignment horizontal="center" wrapText="1"/>
    </xf>
    <xf numFmtId="0" fontId="4" fillId="0" borderId="7" xfId="0" applyFont="1" applyBorder="1" applyAlignment="1" applyProtection="1">
      <alignment horizontal="center" vertical="top"/>
      <protection locked="0"/>
    </xf>
    <xf numFmtId="0" fontId="4" fillId="0" borderId="8" xfId="2" applyFont="1" applyBorder="1" applyAlignment="1">
      <alignment horizontal="right" wrapText="1"/>
    </xf>
    <xf numFmtId="0" fontId="4" fillId="0" borderId="9" xfId="2" applyFont="1" applyBorder="1" applyAlignment="1">
      <alignment horizontal="right" wrapText="1"/>
    </xf>
    <xf numFmtId="0" fontId="4" fillId="0" borderId="7" xfId="2" applyFont="1" applyBorder="1" applyAlignment="1">
      <alignment horizontal="right" wrapText="1"/>
    </xf>
    <xf numFmtId="0" fontId="4" fillId="0" borderId="7" xfId="0" applyFont="1" applyBorder="1" applyAlignment="1">
      <alignment horizontal="right"/>
    </xf>
    <xf numFmtId="0" fontId="3" fillId="0" borderId="0" xfId="0" applyFont="1" applyProtection="1">
      <protection locked="0"/>
    </xf>
    <xf numFmtId="0" fontId="4" fillId="0" borderId="0" xfId="0" applyFont="1" applyAlignment="1" applyProtection="1">
      <alignment vertical="top"/>
      <protection locked="0"/>
    </xf>
    <xf numFmtId="164" fontId="4" fillId="0" borderId="0" xfId="0" applyNumberFormat="1" applyFont="1" applyAlignment="1" applyProtection="1">
      <alignment horizontal="right" vertical="top"/>
      <protection locked="0"/>
    </xf>
    <xf numFmtId="164" fontId="4" fillId="0" borderId="6" xfId="0" applyNumberFormat="1" applyFont="1" applyBorder="1" applyAlignment="1" applyProtection="1">
      <alignment horizontal="right" vertical="top"/>
      <protection locked="0"/>
    </xf>
    <xf numFmtId="164" fontId="4" fillId="0" borderId="10" xfId="0" applyNumberFormat="1" applyFont="1" applyBorder="1" applyAlignment="1" applyProtection="1">
      <alignment horizontal="right" vertical="top"/>
      <protection locked="0"/>
    </xf>
    <xf numFmtId="164" fontId="4" fillId="0" borderId="11" xfId="0" applyNumberFormat="1" applyFont="1" applyBorder="1" applyAlignment="1" applyProtection="1">
      <alignment horizontal="right" vertical="top"/>
      <protection locked="0"/>
    </xf>
    <xf numFmtId="164" fontId="4" fillId="0" borderId="0" xfId="0" applyNumberFormat="1" applyFont="1" applyAlignment="1">
      <alignment horizontal="right" vertical="top"/>
    </xf>
    <xf numFmtId="165" fontId="4" fillId="0" borderId="0" xfId="0" applyNumberFormat="1" applyFont="1" applyAlignment="1">
      <alignment horizontal="right" vertical="top"/>
    </xf>
    <xf numFmtId="166" fontId="4" fillId="0" borderId="0" xfId="0" applyNumberFormat="1" applyFont="1" applyAlignment="1" applyProtection="1">
      <alignment horizontal="right" vertical="top"/>
      <protection locked="0"/>
    </xf>
    <xf numFmtId="166" fontId="4" fillId="0" borderId="6" xfId="0" applyNumberFormat="1" applyFont="1" applyBorder="1" applyAlignment="1" applyProtection="1">
      <alignment horizontal="right" vertical="top"/>
      <protection locked="0"/>
    </xf>
    <xf numFmtId="166" fontId="4" fillId="0" borderId="5" xfId="0" applyNumberFormat="1" applyFont="1" applyBorder="1" applyAlignment="1" applyProtection="1">
      <alignment horizontal="right" vertical="top"/>
      <protection locked="0"/>
    </xf>
    <xf numFmtId="166" fontId="4" fillId="0" borderId="0" xfId="0" applyNumberFormat="1" applyFont="1" applyAlignment="1">
      <alignment horizontal="right" vertical="top"/>
    </xf>
    <xf numFmtId="167" fontId="4" fillId="0" borderId="0" xfId="0" applyNumberFormat="1" applyFont="1" applyAlignment="1">
      <alignment horizontal="right" vertical="top"/>
    </xf>
    <xf numFmtId="0" fontId="4" fillId="0" borderId="0" xfId="0" applyFont="1" applyAlignment="1" applyProtection="1">
      <alignment vertical="top" wrapText="1"/>
      <protection locked="0"/>
    </xf>
    <xf numFmtId="2" fontId="3" fillId="0" borderId="0" xfId="0" applyNumberFormat="1" applyFont="1" applyAlignment="1" applyProtection="1">
      <alignment vertical="top"/>
      <protection locked="0"/>
    </xf>
    <xf numFmtId="39" fontId="3" fillId="0" borderId="0" xfId="0" applyNumberFormat="1" applyFont="1" applyAlignment="1" applyProtection="1">
      <alignment vertical="top"/>
      <protection locked="0"/>
    </xf>
    <xf numFmtId="0" fontId="2" fillId="0" borderId="12" xfId="0" applyFont="1" applyBorder="1" applyAlignment="1" applyProtection="1">
      <alignment vertical="top"/>
      <protection locked="0"/>
    </xf>
    <xf numFmtId="164" fontId="2" fillId="0" borderId="12" xfId="0" applyNumberFormat="1" applyFont="1" applyBorder="1" applyAlignment="1" applyProtection="1">
      <alignment horizontal="right" vertical="top"/>
      <protection locked="0"/>
    </xf>
    <xf numFmtId="164" fontId="2" fillId="0" borderId="13" xfId="0" applyNumberFormat="1" applyFont="1" applyBorder="1" applyAlignment="1" applyProtection="1">
      <alignment horizontal="right" vertical="top"/>
      <protection locked="0"/>
    </xf>
    <xf numFmtId="164" fontId="2" fillId="0" borderId="14" xfId="0" applyNumberFormat="1" applyFont="1" applyBorder="1" applyAlignment="1" applyProtection="1">
      <alignment horizontal="right" vertical="top"/>
      <protection locked="0"/>
    </xf>
    <xf numFmtId="164" fontId="2" fillId="0" borderId="12" xfId="0" applyNumberFormat="1" applyFont="1" applyBorder="1" applyAlignment="1">
      <alignment horizontal="right" vertical="top"/>
    </xf>
    <xf numFmtId="165" fontId="2" fillId="0" borderId="12" xfId="0" applyNumberFormat="1" applyFont="1" applyBorder="1" applyAlignment="1">
      <alignment horizontal="right" vertical="top"/>
    </xf>
    <xf numFmtId="168" fontId="3" fillId="0" borderId="0" xfId="1" applyNumberFormat="1" applyFont="1" applyAlignment="1" applyProtection="1">
      <alignment vertical="top"/>
      <protection locked="0"/>
    </xf>
    <xf numFmtId="0" fontId="7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7" fontId="3" fillId="0" borderId="0" xfId="0" applyNumberFormat="1" applyFont="1" applyAlignment="1" applyProtection="1">
      <alignment vertical="center"/>
      <protection locked="0"/>
    </xf>
    <xf numFmtId="0" fontId="7" fillId="0" borderId="0" xfId="0" applyFont="1" applyAlignment="1" applyProtection="1">
      <alignment horizontal="left" vertical="top" wrapText="1"/>
      <protection locked="0"/>
    </xf>
    <xf numFmtId="169" fontId="3" fillId="0" borderId="0" xfId="0" applyNumberFormat="1" applyFont="1" applyProtection="1">
      <protection locked="0"/>
    </xf>
    <xf numFmtId="0" fontId="7" fillId="0" borderId="0" xfId="0" applyFont="1" applyProtection="1">
      <protection locked="0"/>
    </xf>
  </cellXfs>
  <cellStyles count="3">
    <cellStyle name="Normal" xfId="0" builtinId="0"/>
    <cellStyle name="Normal 2" xfId="2" xr:uid="{C9D67F8F-91FC-4981-BBFA-84F76690B2C2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475544-72EA-4B46-AE92-842A323421A7}">
  <dimension ref="A1:N26"/>
  <sheetViews>
    <sheetView showGridLines="0" tabSelected="1" zoomScaleNormal="100" workbookViewId="0">
      <selection sqref="A1:XFD1048576"/>
    </sheetView>
  </sheetViews>
  <sheetFormatPr defaultColWidth="8.7109375" defaultRowHeight="15" x14ac:dyDescent="0.3"/>
  <cols>
    <col min="1" max="1" width="39.7109375" style="19" customWidth="1"/>
    <col min="2" max="3" width="8.7109375" style="19" customWidth="1"/>
    <col min="4" max="4" width="13.5703125" style="19" customWidth="1"/>
    <col min="5" max="8" width="8.7109375" style="19" customWidth="1"/>
    <col min="9" max="13" width="8.7109375" style="19"/>
    <col min="14" max="14" width="12.7109375" style="19" bestFit="1" customWidth="1"/>
    <col min="15" max="16384" width="8.7109375" style="19"/>
  </cols>
  <sheetData>
    <row r="1" spans="1:9" s="2" customFormat="1" ht="16.149999999999999" customHeight="1" x14ac:dyDescent="0.2">
      <c r="A1" s="1" t="s">
        <v>0</v>
      </c>
      <c r="B1" s="1"/>
      <c r="C1" s="1"/>
      <c r="D1" s="1"/>
      <c r="E1" s="1"/>
      <c r="F1" s="1"/>
      <c r="G1" s="1"/>
      <c r="H1" s="1"/>
    </row>
    <row r="2" spans="1:9" s="2" customFormat="1" ht="15" customHeight="1" thickBot="1" x14ac:dyDescent="0.25">
      <c r="A2" s="3" t="s">
        <v>1</v>
      </c>
      <c r="B2" s="3"/>
      <c r="C2" s="3"/>
      <c r="D2" s="3"/>
      <c r="E2" s="3"/>
      <c r="F2" s="3"/>
      <c r="G2" s="3"/>
      <c r="H2" s="3"/>
    </row>
    <row r="3" spans="1:9" s="2" customFormat="1" ht="16.149999999999999" customHeight="1" x14ac:dyDescent="0.2">
      <c r="A3" s="4"/>
      <c r="B3" s="5" t="s">
        <v>2</v>
      </c>
      <c r="C3" s="6" t="s">
        <v>3</v>
      </c>
      <c r="D3" s="7" t="s">
        <v>4</v>
      </c>
      <c r="E3" s="5" t="s">
        <v>5</v>
      </c>
      <c r="F3" s="7" t="s">
        <v>6</v>
      </c>
      <c r="G3" s="8" t="s">
        <v>7</v>
      </c>
      <c r="H3" s="8"/>
    </row>
    <row r="4" spans="1:9" s="2" customFormat="1" ht="16.149999999999999" customHeight="1" x14ac:dyDescent="0.2">
      <c r="A4" s="9"/>
      <c r="B4" s="10"/>
      <c r="C4" s="11"/>
      <c r="D4" s="12"/>
      <c r="E4" s="10"/>
      <c r="F4" s="12"/>
      <c r="G4" s="13"/>
      <c r="H4" s="13"/>
    </row>
    <row r="5" spans="1:9" ht="16.149999999999999" customHeight="1" x14ac:dyDescent="0.3">
      <c r="A5" s="14"/>
      <c r="B5" s="15"/>
      <c r="C5" s="16"/>
      <c r="D5" s="17"/>
      <c r="E5" s="15"/>
      <c r="F5" s="17"/>
      <c r="G5" s="18" t="s">
        <v>8</v>
      </c>
      <c r="H5" s="18" t="s">
        <v>9</v>
      </c>
    </row>
    <row r="6" spans="1:9" s="2" customFormat="1" ht="15" customHeight="1" x14ac:dyDescent="0.2">
      <c r="A6" s="20" t="s">
        <v>10</v>
      </c>
      <c r="B6" s="21">
        <v>215.05887000000001</v>
      </c>
      <c r="C6" s="22">
        <v>205</v>
      </c>
      <c r="D6" s="23">
        <v>50</v>
      </c>
      <c r="E6" s="24">
        <f>C6+D6</f>
        <v>255</v>
      </c>
      <c r="F6" s="21">
        <v>280.68</v>
      </c>
      <c r="G6" s="25">
        <f>F6-E6</f>
        <v>25.680000000000007</v>
      </c>
      <c r="H6" s="26">
        <f>IFERROR(G6/E6, "N/A")</f>
        <v>0.1007058823529412</v>
      </c>
    </row>
    <row r="7" spans="1:9" s="2" customFormat="1" ht="15" customHeight="1" x14ac:dyDescent="0.2">
      <c r="A7" s="20" t="s">
        <v>11</v>
      </c>
      <c r="B7" s="27">
        <v>0</v>
      </c>
      <c r="C7" s="28">
        <v>5</v>
      </c>
      <c r="D7" s="27">
        <v>0</v>
      </c>
      <c r="E7" s="29">
        <f t="shared" ref="E7:E21" si="0">C7+D7</f>
        <v>5</v>
      </c>
      <c r="F7" s="27">
        <v>5</v>
      </c>
      <c r="G7" s="30">
        <f t="shared" ref="G7:G23" si="1">F7-E7</f>
        <v>0</v>
      </c>
      <c r="H7" s="31">
        <f t="shared" ref="H7:H23" si="2">IFERROR(G7/E7, "N/A")</f>
        <v>0</v>
      </c>
    </row>
    <row r="8" spans="1:9" s="2" customFormat="1" ht="15" customHeight="1" x14ac:dyDescent="0.2">
      <c r="A8" s="20" t="s">
        <v>12</v>
      </c>
      <c r="B8" s="27">
        <v>6.6297230000000003</v>
      </c>
      <c r="C8" s="28">
        <v>7</v>
      </c>
      <c r="D8" s="27">
        <v>0</v>
      </c>
      <c r="E8" s="29">
        <f t="shared" si="0"/>
        <v>7</v>
      </c>
      <c r="F8" s="27">
        <v>10</v>
      </c>
      <c r="G8" s="30">
        <f t="shared" si="1"/>
        <v>3</v>
      </c>
      <c r="H8" s="31">
        <f t="shared" si="2"/>
        <v>0.42857142857142855</v>
      </c>
    </row>
    <row r="9" spans="1:9" s="2" customFormat="1" ht="16.149999999999999" customHeight="1" x14ac:dyDescent="0.2">
      <c r="A9" s="20" t="s">
        <v>13</v>
      </c>
      <c r="B9" s="27">
        <v>0</v>
      </c>
      <c r="C9" s="28">
        <v>0</v>
      </c>
      <c r="D9" s="27">
        <v>0</v>
      </c>
      <c r="E9" s="29">
        <f t="shared" si="0"/>
        <v>0</v>
      </c>
      <c r="F9" s="27">
        <v>12</v>
      </c>
      <c r="G9" s="30">
        <f t="shared" si="1"/>
        <v>12</v>
      </c>
      <c r="H9" s="31" t="str">
        <f t="shared" si="2"/>
        <v>N/A</v>
      </c>
    </row>
    <row r="10" spans="1:9" s="2" customFormat="1" ht="15" customHeight="1" x14ac:dyDescent="0.2">
      <c r="A10" s="20" t="s">
        <v>14</v>
      </c>
      <c r="B10" s="27">
        <v>16.863619</v>
      </c>
      <c r="C10" s="28">
        <v>16</v>
      </c>
      <c r="D10" s="27">
        <v>0</v>
      </c>
      <c r="E10" s="29">
        <f t="shared" si="0"/>
        <v>16</v>
      </c>
      <c r="F10" s="27">
        <v>16.43</v>
      </c>
      <c r="G10" s="30">
        <f t="shared" si="1"/>
        <v>0.42999999999999972</v>
      </c>
      <c r="H10" s="31">
        <f t="shared" si="2"/>
        <v>2.6874999999999982E-2</v>
      </c>
    </row>
    <row r="11" spans="1:9" s="2" customFormat="1" ht="32.65" customHeight="1" x14ac:dyDescent="0.2">
      <c r="A11" s="32" t="s">
        <v>15</v>
      </c>
      <c r="B11" s="27">
        <v>0</v>
      </c>
      <c r="C11" s="28">
        <v>34.18</v>
      </c>
      <c r="D11" s="27">
        <v>10.82</v>
      </c>
      <c r="E11" s="29">
        <f t="shared" si="0"/>
        <v>45</v>
      </c>
      <c r="F11" s="27">
        <v>50</v>
      </c>
      <c r="G11" s="30">
        <f t="shared" si="1"/>
        <v>5</v>
      </c>
      <c r="H11" s="31">
        <f t="shared" si="2"/>
        <v>0.1111111111111111</v>
      </c>
    </row>
    <row r="12" spans="1:9" s="2" customFormat="1" ht="15" customHeight="1" x14ac:dyDescent="0.2">
      <c r="A12" s="20" t="s">
        <v>16</v>
      </c>
      <c r="B12" s="27">
        <v>18.521591000000001</v>
      </c>
      <c r="C12" s="28">
        <v>10</v>
      </c>
      <c r="D12" s="27">
        <v>15</v>
      </c>
      <c r="E12" s="29">
        <f t="shared" si="0"/>
        <v>25</v>
      </c>
      <c r="F12" s="27">
        <v>37.93</v>
      </c>
      <c r="G12" s="30">
        <f t="shared" si="1"/>
        <v>12.93</v>
      </c>
      <c r="H12" s="31">
        <f t="shared" si="2"/>
        <v>0.51719999999999999</v>
      </c>
      <c r="I12" s="33"/>
    </row>
    <row r="13" spans="1:9" s="2" customFormat="1" ht="15" customHeight="1" x14ac:dyDescent="0.2">
      <c r="A13" s="20" t="s">
        <v>17</v>
      </c>
      <c r="B13" s="27">
        <v>78.006416000000002</v>
      </c>
      <c r="C13" s="28">
        <v>63.75</v>
      </c>
      <c r="D13" s="27">
        <v>20</v>
      </c>
      <c r="E13" s="29">
        <f t="shared" si="0"/>
        <v>83.75</v>
      </c>
      <c r="F13" s="27">
        <v>92.75</v>
      </c>
      <c r="G13" s="30">
        <f t="shared" si="1"/>
        <v>9</v>
      </c>
      <c r="H13" s="31">
        <f t="shared" si="2"/>
        <v>0.10746268656716418</v>
      </c>
    </row>
    <row r="14" spans="1:9" s="2" customFormat="1" ht="15" customHeight="1" x14ac:dyDescent="0.2">
      <c r="A14" s="20" t="s">
        <v>18</v>
      </c>
      <c r="B14" s="27">
        <v>39.995601000000001</v>
      </c>
      <c r="C14" s="28">
        <v>40</v>
      </c>
      <c r="D14" s="27">
        <v>15</v>
      </c>
      <c r="E14" s="29">
        <f t="shared" si="0"/>
        <v>55</v>
      </c>
      <c r="F14" s="27">
        <v>50</v>
      </c>
      <c r="G14" s="30">
        <f t="shared" si="1"/>
        <v>-5</v>
      </c>
      <c r="H14" s="31">
        <f t="shared" si="2"/>
        <v>-9.0909090909090912E-2</v>
      </c>
    </row>
    <row r="15" spans="1:9" s="2" customFormat="1" ht="15" customHeight="1" x14ac:dyDescent="0.2">
      <c r="A15" s="20" t="s">
        <v>19</v>
      </c>
      <c r="B15" s="27">
        <v>1.5133209999999999</v>
      </c>
      <c r="C15" s="28">
        <v>3</v>
      </c>
      <c r="D15" s="27">
        <v>0</v>
      </c>
      <c r="E15" s="29">
        <f t="shared" si="0"/>
        <v>3</v>
      </c>
      <c r="F15" s="27">
        <v>3</v>
      </c>
      <c r="G15" s="30">
        <f t="shared" si="1"/>
        <v>0</v>
      </c>
      <c r="H15" s="31">
        <f t="shared" si="2"/>
        <v>0</v>
      </c>
    </row>
    <row r="16" spans="1:9" s="2" customFormat="1" ht="15" customHeight="1" x14ac:dyDescent="0.2">
      <c r="A16" s="20" t="s">
        <v>20</v>
      </c>
      <c r="B16" s="27">
        <v>4.3979670000000004</v>
      </c>
      <c r="C16" s="28">
        <v>3</v>
      </c>
      <c r="D16" s="27">
        <v>3</v>
      </c>
      <c r="E16" s="29">
        <f t="shared" si="0"/>
        <v>6</v>
      </c>
      <c r="F16" s="27">
        <v>6</v>
      </c>
      <c r="G16" s="30">
        <f t="shared" si="1"/>
        <v>0</v>
      </c>
      <c r="H16" s="31">
        <f t="shared" si="2"/>
        <v>0</v>
      </c>
    </row>
    <row r="17" spans="1:14" s="2" customFormat="1" ht="15" customHeight="1" x14ac:dyDescent="0.2">
      <c r="A17" s="20" t="s">
        <v>21</v>
      </c>
      <c r="B17" s="27">
        <v>5.4619270000000002</v>
      </c>
      <c r="C17" s="28">
        <v>1.3</v>
      </c>
      <c r="D17" s="27">
        <v>4.7</v>
      </c>
      <c r="E17" s="29">
        <f t="shared" si="0"/>
        <v>6</v>
      </c>
      <c r="F17" s="27">
        <v>6.5</v>
      </c>
      <c r="G17" s="30">
        <f t="shared" si="1"/>
        <v>0.5</v>
      </c>
      <c r="H17" s="31">
        <f t="shared" si="2"/>
        <v>8.3333333333333329E-2</v>
      </c>
      <c r="N17" s="2" t="s">
        <v>22</v>
      </c>
    </row>
    <row r="18" spans="1:14" s="2" customFormat="1" ht="15" customHeight="1" x14ac:dyDescent="0.2">
      <c r="A18" s="20" t="s">
        <v>23</v>
      </c>
      <c r="B18" s="27">
        <v>1.267431</v>
      </c>
      <c r="C18" s="28">
        <v>10</v>
      </c>
      <c r="D18" s="27">
        <v>0</v>
      </c>
      <c r="E18" s="29">
        <f t="shared" si="0"/>
        <v>10</v>
      </c>
      <c r="F18" s="27">
        <v>13</v>
      </c>
      <c r="G18" s="30">
        <f t="shared" si="1"/>
        <v>3</v>
      </c>
      <c r="H18" s="31">
        <f t="shared" si="2"/>
        <v>0.3</v>
      </c>
      <c r="K18" s="2" t="s">
        <v>22</v>
      </c>
    </row>
    <row r="19" spans="1:14" s="2" customFormat="1" ht="15" customHeight="1" x14ac:dyDescent="0.2">
      <c r="A19" s="20" t="s">
        <v>24</v>
      </c>
      <c r="B19" s="27">
        <v>0</v>
      </c>
      <c r="C19" s="28">
        <v>0</v>
      </c>
      <c r="D19" s="27">
        <v>24</v>
      </c>
      <c r="E19" s="29">
        <f t="shared" si="0"/>
        <v>24</v>
      </c>
      <c r="F19" s="27">
        <v>24</v>
      </c>
      <c r="G19" s="30">
        <f t="shared" si="1"/>
        <v>0</v>
      </c>
      <c r="H19" s="31">
        <f t="shared" si="2"/>
        <v>0</v>
      </c>
    </row>
    <row r="20" spans="1:14" s="2" customFormat="1" ht="15" customHeight="1" x14ac:dyDescent="0.2">
      <c r="A20" s="20" t="s">
        <v>25</v>
      </c>
      <c r="B20" s="27">
        <v>0.599692</v>
      </c>
      <c r="C20" s="28">
        <v>0.6</v>
      </c>
      <c r="D20" s="27">
        <v>0</v>
      </c>
      <c r="E20" s="29">
        <f t="shared" si="0"/>
        <v>0.6</v>
      </c>
      <c r="F20" s="27">
        <v>0.6</v>
      </c>
      <c r="G20" s="30">
        <f t="shared" si="1"/>
        <v>0</v>
      </c>
      <c r="H20" s="31">
        <f t="shared" si="2"/>
        <v>0</v>
      </c>
    </row>
    <row r="21" spans="1:14" s="2" customFormat="1" ht="15" customHeight="1" x14ac:dyDescent="0.2">
      <c r="A21" s="20" t="s">
        <v>26</v>
      </c>
      <c r="B21" s="27">
        <v>4.9800000000000004</v>
      </c>
      <c r="C21" s="28">
        <v>1</v>
      </c>
      <c r="D21" s="27">
        <v>4.68</v>
      </c>
      <c r="E21" s="29">
        <f t="shared" si="0"/>
        <v>5.68</v>
      </c>
      <c r="F21" s="27">
        <v>5.81</v>
      </c>
      <c r="G21" s="30">
        <f t="shared" si="1"/>
        <v>0.12999999999999989</v>
      </c>
      <c r="H21" s="31">
        <f t="shared" si="2"/>
        <v>2.2887323943661955E-2</v>
      </c>
    </row>
    <row r="22" spans="1:14" s="2" customFormat="1" ht="15" customHeight="1" x14ac:dyDescent="0.2">
      <c r="A22" s="20" t="s">
        <v>27</v>
      </c>
      <c r="B22" s="27">
        <v>0</v>
      </c>
      <c r="C22" s="28" t="s">
        <v>28</v>
      </c>
      <c r="D22" s="27" t="s">
        <v>29</v>
      </c>
      <c r="E22" s="29" t="s">
        <v>30</v>
      </c>
      <c r="F22" s="27">
        <f>44.67-12</f>
        <v>32.67</v>
      </c>
      <c r="G22" s="30" t="s">
        <v>31</v>
      </c>
      <c r="H22" s="26" t="str">
        <f t="shared" si="2"/>
        <v>N/A</v>
      </c>
      <c r="I22" s="33"/>
      <c r="J22" s="34"/>
    </row>
    <row r="23" spans="1:14" s="2" customFormat="1" ht="16.149999999999999" customHeight="1" thickBot="1" x14ac:dyDescent="0.25">
      <c r="A23" s="35" t="s">
        <v>32</v>
      </c>
      <c r="B23" s="36">
        <f>SUM(B6:B22)</f>
        <v>393.29615800000005</v>
      </c>
      <c r="C23" s="37">
        <f>SUM(C6:C22)</f>
        <v>399.83000000000004</v>
      </c>
      <c r="D23" s="36">
        <f>SUM(D6:D22)</f>
        <v>147.19999999999999</v>
      </c>
      <c r="E23" s="38">
        <f>C23+D23</f>
        <v>547.03</v>
      </c>
      <c r="F23" s="36">
        <f>SUM(F6:F22)</f>
        <v>646.36999999999989</v>
      </c>
      <c r="G23" s="39">
        <f t="shared" si="1"/>
        <v>99.339999999999918</v>
      </c>
      <c r="H23" s="40">
        <f t="shared" si="2"/>
        <v>0.18159881542145756</v>
      </c>
      <c r="K23" s="41"/>
    </row>
    <row r="24" spans="1:14" s="43" customFormat="1" ht="16.149999999999999" customHeight="1" x14ac:dyDescent="0.2">
      <c r="A24" s="42" t="s">
        <v>33</v>
      </c>
      <c r="M24" s="44" t="s">
        <v>22</v>
      </c>
    </row>
    <row r="25" spans="1:14" ht="42.75" customHeight="1" x14ac:dyDescent="0.3">
      <c r="A25" s="45" t="s">
        <v>34</v>
      </c>
      <c r="B25" s="45"/>
      <c r="C25" s="45"/>
      <c r="D25" s="45"/>
      <c r="E25" s="45"/>
      <c r="F25" s="45"/>
      <c r="G25" s="45"/>
      <c r="H25" s="45"/>
      <c r="N25" s="46"/>
    </row>
    <row r="26" spans="1:14" x14ac:dyDescent="0.3">
      <c r="A26" s="47" t="s">
        <v>35</v>
      </c>
    </row>
  </sheetData>
  <mergeCells count="10">
    <mergeCell ref="A25:H25"/>
    <mergeCell ref="A1:H1"/>
    <mergeCell ref="A2:H2"/>
    <mergeCell ref="B3:B5"/>
    <mergeCell ref="C3:C5"/>
    <mergeCell ref="D3:D5"/>
    <mergeCell ref="E3:E5"/>
    <mergeCell ref="F3:F5"/>
    <mergeCell ref="G3:H4"/>
    <mergeCell ref="A4:A5"/>
  </mergeCells>
  <pageMargins left="0.7" right="0.7" top="0.75" bottom="0.75" header="0.3" footer="0.3"/>
  <pageSetup orientation="portrait" r:id="rId1"/>
  <headerFooter>
    <oddHeader xml:space="preserve">&amp;C
</oddHeader>
    <oddFooter>&amp;L  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IA Funding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Grullon, Edric</dc:creator>
  <cp:lastModifiedBy>Grullon, Edric</cp:lastModifiedBy>
  <dcterms:created xsi:type="dcterms:W3CDTF">2023-06-20T18:24:57Z</dcterms:created>
  <dcterms:modified xsi:type="dcterms:W3CDTF">2023-06-20T18:25:33Z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1b615d7b-b5cd-4a3e-a2cc-a40a8e3cb50c</vt:lpwstr>
  </property>
  <property fmtid="{D5CDD505-2E9C-101B-9397-08002B2CF9AE}" pid="3" name="ContainsCUI">
    <vt:lpwstr>No</vt:lpwstr>
  </property>
</Properties>
</file>