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47F14D91-D6D8-49BB-8E03-14312CD5F177}" xr6:coauthVersionLast="47" xr6:coauthVersionMax="47" xr10:uidLastSave="{00000000-0000-0000-0000-000000000000}"/>
  <bookViews>
    <workbookView xWindow="-110" yWindow="-110" windowWidth="19420" windowHeight="10420" tabRatio="875" xr2:uid="{2F0BD3C3-3DED-41D9-8C37-0B9F1CC0C743}"/>
  </bookViews>
  <sheets>
    <sheet name="MPS Funding" sheetId="37" r:id="rId1"/>
  </sheets>
  <definedNames>
    <definedName name="_xlnm.Print_Area" localSheetId="0">'MPS Funding'!$A$1:$I$15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37" l="1"/>
  <c r="I12" i="37" s="1"/>
  <c r="G12" i="37"/>
  <c r="E12" i="37"/>
  <c r="D12" i="37"/>
  <c r="C12" i="37"/>
  <c r="B12" i="37"/>
  <c r="H11" i="37"/>
  <c r="I11" i="37" s="1"/>
  <c r="F11" i="37"/>
  <c r="H10" i="37"/>
  <c r="I10" i="37" s="1"/>
  <c r="F10" i="37"/>
  <c r="H9" i="37"/>
  <c r="I9" i="37" s="1"/>
  <c r="F9" i="37"/>
  <c r="I8" i="37"/>
  <c r="H8" i="37"/>
  <c r="F8" i="37"/>
  <c r="I7" i="37"/>
  <c r="H7" i="37"/>
  <c r="F7" i="37"/>
  <c r="H6" i="37"/>
  <c r="I6" i="37" s="1"/>
  <c r="F6" i="37"/>
  <c r="F12" i="37" s="1"/>
</calcChain>
</file>

<file path=xl/sharedStrings.xml><?xml version="1.0" encoding="utf-8"?>
<sst xmlns="http://schemas.openxmlformats.org/spreadsheetml/2006/main" count="22" uniqueCount="22">
  <si>
    <t>(Dollars in Millions)</t>
  </si>
  <si>
    <t>Amount</t>
  </si>
  <si>
    <t>Percent</t>
  </si>
  <si>
    <t>Total</t>
  </si>
  <si>
    <t>FY 2023
Estimate Base</t>
  </si>
  <si>
    <t>FY 2024 
Request</t>
  </si>
  <si>
    <r>
      <t>FY 2022
Actual</t>
    </r>
    <r>
      <rPr>
        <vertAlign val="superscript"/>
        <sz val="9"/>
        <color theme="1"/>
        <rFont val="Open Sans"/>
        <family val="2"/>
      </rPr>
      <t>1</t>
    </r>
  </si>
  <si>
    <r>
      <rPr>
        <vertAlign val="superscript"/>
        <sz val="8"/>
        <color theme="1"/>
        <rFont val="Open Sans"/>
        <family val="2"/>
      </rPr>
      <t>2</t>
    </r>
    <r>
      <rPr>
        <sz val="8"/>
        <color theme="1"/>
        <rFont val="Open Sans"/>
        <family val="2"/>
      </rPr>
      <t xml:space="preserve"> Captures both the FY 2023 Omnibus appropriation and the Disaster Relief Supplemental base.</t>
    </r>
  </si>
  <si>
    <t>Base</t>
  </si>
  <si>
    <t xml:space="preserve"> Disaster 
Relief Supplemental</t>
  </si>
  <si>
    <t>Astronomical Sciences (AST)</t>
  </si>
  <si>
    <t>Chemistry (CHE)</t>
  </si>
  <si>
    <t>Materials Research (DMR)</t>
  </si>
  <si>
    <t>Mathematical Sciences (DMS)</t>
  </si>
  <si>
    <t>Physics (PHY)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</si>
  <si>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Excludes $80.70 million in American Rescue Plan supplemental funding.</t>
    </r>
  </si>
  <si>
    <t>MPS Funding</t>
  </si>
  <si>
    <r>
      <t>Office of Strategic Initiatives (OSI)</t>
    </r>
    <r>
      <rPr>
        <vertAlign val="superscript"/>
        <sz val="9"/>
        <color theme="1"/>
        <rFont val="Open Sans"/>
        <family val="2"/>
      </rPr>
      <t>3</t>
    </r>
  </si>
  <si>
    <r>
      <rPr>
        <vertAlign val="superscript"/>
        <sz val="8"/>
        <color theme="1"/>
        <rFont val="Open Sans"/>
        <family val="2"/>
      </rPr>
      <t>3</t>
    </r>
    <r>
      <rPr>
        <sz val="8"/>
        <color theme="1"/>
        <rFont val="Open Sans"/>
        <family val="2"/>
      </rPr>
      <t xml:space="preserve"> Formerly titled Office of Multi-Disciplinary Activities (OMA)</t>
    </r>
  </si>
  <si>
    <t>FY 2023
 Estimate Total</t>
  </si>
  <si>
    <r>
      <t>Change over
 FY 2023 Base Total</t>
    </r>
    <r>
      <rPr>
        <vertAlign val="superscript"/>
        <sz val="9"/>
        <color theme="1"/>
        <rFont val="Open Sans"/>
        <family val="2"/>
      </rPr>
      <t>2</t>
    </r>
  </si>
  <si>
    <t>RI Damage 
Mitigation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</si>
</sst>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&quot;$&quot;#,##0.00;\-&quot;$&quot;#,##0.00;&quot;-&quot;??"/>
    <numFmt numFmtId="165" formatCode="#,##0.00;\-#,##0.00;&quot;-&quot;??"/>
    <numFmt numFmtId="166" formatCode="0.0%"/>
  </numFmts>
  <fonts count="12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b/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b/>
      <sz val="9"/>
      <name val="Open Sans"/>
      <family val="2"/>
    </font>
    <font>
      <sz val="10"/>
      <color theme="1"/>
      <name val="Arial"/>
      <family val="2"/>
    </font>
    <font>
      <sz val="9"/>
      <color theme="1" tint="4.9989318521683403E-2"/>
      <name val="Open Sans"/>
      <family val="2"/>
    </font>
    <font>
      <sz val="8"/>
      <color theme="1" tint="4.9989318521683403E-2"/>
      <name val="Open Sans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1"/>
    <xf numFmtId="0" fontId="2" fillId="0" borderId="0" xfId="1" applyAlignment="1">
      <alignment vertical="top"/>
    </xf>
    <xf numFmtId="0" fontId="3" fillId="0" borderId="3" xfId="1" applyFont="1" applyBorder="1" applyAlignment="1">
      <alignment horizontal="center"/>
    </xf>
    <xf numFmtId="164" fontId="3" fillId="0" borderId="10" xfId="1" applyNumberFormat="1" applyFont="1" applyBorder="1" applyAlignment="1">
      <alignment horizontal="right" vertical="top"/>
    </xf>
    <xf numFmtId="164" fontId="3" fillId="0" borderId="0" xfId="1" applyNumberFormat="1" applyFont="1" applyAlignment="1">
      <alignment horizontal="right" vertical="top"/>
    </xf>
    <xf numFmtId="166" fontId="3" fillId="0" borderId="0" xfId="2" applyNumberFormat="1" applyFont="1" applyBorder="1" applyAlignment="1">
      <alignment horizontal="right" vertical="top"/>
    </xf>
    <xf numFmtId="0" fontId="3" fillId="0" borderId="0" xfId="1" applyFont="1" applyAlignment="1">
      <alignment vertical="top"/>
    </xf>
    <xf numFmtId="165" fontId="3" fillId="0" borderId="0" xfId="1" applyNumberFormat="1" applyFont="1" applyAlignment="1">
      <alignment horizontal="right" vertical="top"/>
    </xf>
    <xf numFmtId="0" fontId="3" fillId="0" borderId="0" xfId="1" applyFont="1" applyAlignment="1">
      <alignment horizontal="center" vertical="top"/>
    </xf>
    <xf numFmtId="165" fontId="3" fillId="0" borderId="3" xfId="1" applyNumberFormat="1" applyFont="1" applyBorder="1" applyAlignment="1">
      <alignment horizontal="right" vertical="top"/>
    </xf>
    <xf numFmtId="0" fontId="5" fillId="0" borderId="0" xfId="1" applyFont="1" applyAlignment="1">
      <alignment vertical="top"/>
    </xf>
    <xf numFmtId="7" fontId="2" fillId="0" borderId="0" xfId="1" applyNumberFormat="1"/>
    <xf numFmtId="0" fontId="3" fillId="0" borderId="0" xfId="1" applyFont="1" applyAlignment="1">
      <alignment vertical="center"/>
    </xf>
    <xf numFmtId="0" fontId="2" fillId="0" borderId="0" xfId="1" applyAlignment="1">
      <alignment vertical="center"/>
    </xf>
    <xf numFmtId="164" fontId="3" fillId="0" borderId="11" xfId="1" applyNumberFormat="1" applyFont="1" applyBorder="1" applyAlignment="1">
      <alignment horizontal="right" vertical="top"/>
    </xf>
    <xf numFmtId="165" fontId="3" fillId="0" borderId="6" xfId="1" applyNumberFormat="1" applyFont="1" applyBorder="1" applyAlignment="1">
      <alignment horizontal="right" vertical="top"/>
    </xf>
    <xf numFmtId="165" fontId="3" fillId="0" borderId="9" xfId="1" applyNumberFormat="1" applyFont="1" applyBorder="1" applyAlignment="1">
      <alignment horizontal="right" vertical="top"/>
    </xf>
    <xf numFmtId="0" fontId="5" fillId="0" borderId="1" xfId="1" applyFont="1" applyBorder="1" applyAlignment="1">
      <alignment vertical="center"/>
    </xf>
    <xf numFmtId="164" fontId="5" fillId="0" borderId="1" xfId="1" applyNumberFormat="1" applyFont="1" applyBorder="1" applyAlignment="1">
      <alignment vertical="center"/>
    </xf>
    <xf numFmtId="164" fontId="5" fillId="0" borderId="1" xfId="1" applyNumberFormat="1" applyFont="1" applyBorder="1" applyAlignment="1">
      <alignment horizontal="right" vertical="center"/>
    </xf>
    <xf numFmtId="166" fontId="5" fillId="0" borderId="1" xfId="2" applyNumberFormat="1" applyFont="1" applyBorder="1" applyAlignment="1">
      <alignment horizontal="right" vertical="center"/>
    </xf>
    <xf numFmtId="9" fontId="1" fillId="0" borderId="0" xfId="3" applyFont="1"/>
    <xf numFmtId="0" fontId="3" fillId="0" borderId="0" xfId="1" applyFont="1" applyAlignment="1">
      <alignment horizontal="left" vertical="top"/>
    </xf>
    <xf numFmtId="0" fontId="2" fillId="0" borderId="0" xfId="1" applyAlignment="1">
      <alignment horizontal="left" vertical="top"/>
    </xf>
    <xf numFmtId="164" fontId="5" fillId="0" borderId="7" xfId="1" applyNumberFormat="1" applyFont="1" applyBorder="1" applyAlignment="1">
      <alignment horizontal="right" vertical="center"/>
    </xf>
    <xf numFmtId="165" fontId="3" fillId="0" borderId="8" xfId="1" applyNumberFormat="1" applyFont="1" applyBorder="1" applyAlignment="1">
      <alignment horizontal="right" vertical="top"/>
    </xf>
    <xf numFmtId="4" fontId="3" fillId="0" borderId="0" xfId="1" applyNumberFormat="1" applyFont="1" applyAlignment="1">
      <alignment horizontal="right" vertical="top"/>
    </xf>
    <xf numFmtId="4" fontId="3" fillId="0" borderId="6" xfId="1" applyNumberFormat="1" applyFont="1" applyBorder="1" applyAlignment="1">
      <alignment horizontal="right" vertical="top"/>
    </xf>
    <xf numFmtId="0" fontId="3" fillId="0" borderId="3" xfId="0" applyFont="1" applyBorder="1" applyAlignment="1" applyProtection="1">
      <alignment vertical="top"/>
      <protection locked="0"/>
    </xf>
    <xf numFmtId="164" fontId="3" fillId="0" borderId="13" xfId="1" applyNumberFormat="1" applyFont="1" applyBorder="1" applyAlignment="1">
      <alignment horizontal="right" vertical="top"/>
    </xf>
    <xf numFmtId="4" fontId="3" fillId="0" borderId="14" xfId="1" applyNumberFormat="1" applyFont="1" applyBorder="1" applyAlignment="1">
      <alignment horizontal="right" vertical="top"/>
    </xf>
    <xf numFmtId="165" fontId="3" fillId="0" borderId="14" xfId="1" applyNumberFormat="1" applyFont="1" applyBorder="1" applyAlignment="1">
      <alignment horizontal="right" vertical="top"/>
    </xf>
    <xf numFmtId="164" fontId="5" fillId="0" borderId="15" xfId="1" applyNumberFormat="1" applyFont="1" applyBorder="1" applyAlignment="1">
      <alignment horizontal="right" vertical="center"/>
    </xf>
    <xf numFmtId="0" fontId="3" fillId="0" borderId="0" xfId="1" applyFont="1" applyAlignment="1">
      <alignment horizontal="right" wrapText="1"/>
    </xf>
    <xf numFmtId="0" fontId="3" fillId="0" borderId="0" xfId="1" applyFont="1" applyAlignment="1">
      <alignment horizontal="center"/>
    </xf>
    <xf numFmtId="0" fontId="3" fillId="0" borderId="0" xfId="1" applyFont="1"/>
    <xf numFmtId="0" fontId="10" fillId="0" borderId="3" xfId="1" applyFont="1" applyBorder="1" applyAlignment="1" applyProtection="1">
      <alignment horizontal="right" wrapText="1" readingOrder="1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2" xfId="1" applyFont="1" applyBorder="1" applyAlignment="1">
      <alignment horizontal="left" vertical="top"/>
    </xf>
    <xf numFmtId="0" fontId="8" fillId="0" borderId="0" xfId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3" fillId="0" borderId="1" xfId="1" applyFont="1" applyBorder="1" applyAlignment="1">
      <alignment horizontal="center" vertical="top"/>
    </xf>
    <xf numFmtId="0" fontId="10" fillId="0" borderId="5" xfId="1" applyFont="1" applyBorder="1" applyAlignment="1" applyProtection="1">
      <alignment horizontal="right" wrapText="1" readingOrder="1"/>
      <protection locked="0"/>
    </xf>
    <xf numFmtId="0" fontId="10" fillId="0" borderId="14" xfId="1" applyFont="1" applyBorder="1" applyAlignment="1" applyProtection="1">
      <alignment horizontal="right" wrapText="1" readingOrder="1"/>
      <protection locked="0"/>
    </xf>
    <xf numFmtId="0" fontId="10" fillId="0" borderId="8" xfId="1" applyFont="1" applyBorder="1" applyAlignment="1" applyProtection="1">
      <alignment horizontal="right" wrapText="1" readingOrder="1"/>
      <protection locked="0"/>
    </xf>
    <xf numFmtId="0" fontId="10" fillId="0" borderId="4" xfId="1" applyFont="1" applyBorder="1" applyAlignment="1" applyProtection="1">
      <alignment horizontal="right" wrapText="1" readingOrder="1"/>
      <protection locked="0"/>
    </xf>
    <xf numFmtId="0" fontId="10" fillId="0" borderId="6" xfId="1" applyFont="1" applyBorder="1" applyAlignment="1" applyProtection="1">
      <alignment horizontal="right" wrapText="1" readingOrder="1"/>
      <protection locked="0"/>
    </xf>
    <xf numFmtId="0" fontId="10" fillId="0" borderId="9" xfId="1" applyFont="1" applyBorder="1" applyAlignment="1" applyProtection="1">
      <alignment horizontal="right" wrapText="1" readingOrder="1"/>
      <protection locked="0"/>
    </xf>
    <xf numFmtId="0" fontId="3" fillId="0" borderId="12" xfId="1" applyFont="1" applyBorder="1" applyAlignment="1">
      <alignment horizontal="center" wrapText="1"/>
    </xf>
    <xf numFmtId="0" fontId="3" fillId="0" borderId="3" xfId="1" applyFont="1" applyBorder="1" applyAlignment="1">
      <alignment horizontal="right" wrapText="1"/>
    </xf>
    <xf numFmtId="0" fontId="10" fillId="0" borderId="2" xfId="1" applyFont="1" applyBorder="1" applyAlignment="1" applyProtection="1">
      <alignment horizontal="center" wrapText="1" readingOrder="1"/>
      <protection locked="0"/>
    </xf>
    <xf numFmtId="0" fontId="10" fillId="0" borderId="0" xfId="1" applyFont="1" applyAlignment="1" applyProtection="1">
      <alignment horizontal="center" wrapText="1" readingOrder="1"/>
      <protection locked="0"/>
    </xf>
    <xf numFmtId="0" fontId="10" fillId="0" borderId="3" xfId="1" applyFont="1" applyBorder="1" applyAlignment="1" applyProtection="1">
      <alignment horizontal="right" wrapText="1" readingOrder="1"/>
      <protection locked="0"/>
    </xf>
    <xf numFmtId="39" fontId="2" fillId="0" borderId="0" xfId="1" applyNumberFormat="1" applyAlignment="1">
      <alignment horizontal="left" vertical="top"/>
    </xf>
    <xf numFmtId="39" fontId="2" fillId="0" borderId="0" xfId="1" applyNumberFormat="1" applyAlignment="1">
      <alignment vertical="center"/>
    </xf>
    <xf numFmtId="166" fontId="3" fillId="0" borderId="3" xfId="2" applyNumberFormat="1" applyFont="1" applyFill="1" applyBorder="1" applyAlignment="1">
      <alignment horizontal="right" vertical="top"/>
    </xf>
    <xf numFmtId="0" fontId="11" fillId="0" borderId="0" xfId="1" applyFont="1" applyAlignment="1" applyProtection="1">
      <alignment horizontal="left" vertical="top" wrapText="1" readingOrder="1"/>
      <protection locked="0"/>
    </xf>
    <xf numFmtId="0" fontId="3" fillId="0" borderId="0" xfId="1" applyFont="1" applyBorder="1" applyAlignment="1">
      <alignment horizontal="right" wrapText="1"/>
    </xf>
    <xf numFmtId="0" fontId="10" fillId="0" borderId="10" xfId="1" applyFont="1" applyBorder="1" applyAlignment="1" applyProtection="1">
      <alignment horizontal="right" wrapText="1" readingOrder="1"/>
      <protection locked="0"/>
    </xf>
  </cellXfs>
  <cellStyles count="4">
    <cellStyle name="Normal" xfId="0" builtinId="0"/>
    <cellStyle name="Normal 2" xfId="1" xr:uid="{065E737D-DB1B-49C5-8ACD-0DA4DC9165BE}"/>
    <cellStyle name="Percent" xfId="3" builtinId="5"/>
    <cellStyle name="Percent 2" xfId="2" xr:uid="{3093FAEE-DAED-44B4-8B03-19D819C76F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D90DF-A02C-4E6F-B0DB-70419606A0EF}">
  <sheetPr>
    <pageSetUpPr fitToPage="1"/>
  </sheetPr>
  <dimension ref="A1:K21"/>
  <sheetViews>
    <sheetView showGridLines="0" tabSelected="1" workbookViewId="0">
      <selection activeCell="K12" sqref="K12"/>
    </sheetView>
  </sheetViews>
  <sheetFormatPr defaultColWidth="8.7265625" defaultRowHeight="14.5"/>
  <cols>
    <col min="1" max="1" width="28.90625" style="1" customWidth="1"/>
    <col min="2" max="4" width="8.6328125" style="1" customWidth="1"/>
    <col min="5" max="5" width="9.6328125" style="1" customWidth="1"/>
    <col min="6" max="9" width="8.6328125" style="1" customWidth="1"/>
    <col min="10" max="10" width="9.26953125" style="1" customWidth="1"/>
    <col min="11" max="11" width="13.7265625" style="1" customWidth="1"/>
    <col min="12" max="16384" width="8.7265625" style="1"/>
  </cols>
  <sheetData>
    <row r="1" spans="1:11" s="2" customFormat="1">
      <c r="A1" s="40" t="s">
        <v>16</v>
      </c>
      <c r="B1" s="41"/>
      <c r="C1" s="41"/>
      <c r="D1" s="41"/>
      <c r="E1" s="41"/>
      <c r="F1" s="41"/>
      <c r="G1" s="41"/>
      <c r="H1" s="41"/>
      <c r="I1" s="41"/>
      <c r="J1" s="11"/>
      <c r="K1" s="11"/>
    </row>
    <row r="2" spans="1:11" s="2" customFormat="1" ht="15" customHeight="1" thickBot="1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7"/>
      <c r="K2" s="7"/>
    </row>
    <row r="3" spans="1:11" s="2" customFormat="1" ht="30" customHeight="1">
      <c r="A3" s="9"/>
      <c r="B3" s="43" t="s">
        <v>6</v>
      </c>
      <c r="C3" s="46" t="s">
        <v>4</v>
      </c>
      <c r="D3" s="49" t="s">
        <v>9</v>
      </c>
      <c r="E3" s="49"/>
      <c r="F3" s="43" t="s">
        <v>19</v>
      </c>
      <c r="G3" s="46" t="s">
        <v>5</v>
      </c>
      <c r="H3" s="51" t="s">
        <v>20</v>
      </c>
      <c r="I3" s="51"/>
      <c r="J3" s="9"/>
      <c r="K3" s="7"/>
    </row>
    <row r="4" spans="1:11" ht="15" customHeight="1">
      <c r="A4" s="35"/>
      <c r="B4" s="44"/>
      <c r="C4" s="47"/>
      <c r="D4" s="58" t="s">
        <v>8</v>
      </c>
      <c r="E4" s="59" t="s">
        <v>21</v>
      </c>
      <c r="F4" s="44"/>
      <c r="G4" s="47"/>
      <c r="H4" s="52"/>
      <c r="I4" s="52"/>
      <c r="J4" s="35"/>
      <c r="K4" s="36"/>
    </row>
    <row r="5" spans="1:11" ht="15" customHeight="1">
      <c r="A5" s="3"/>
      <c r="B5" s="45"/>
      <c r="C5" s="48"/>
      <c r="D5" s="50"/>
      <c r="E5" s="53"/>
      <c r="F5" s="45"/>
      <c r="G5" s="48"/>
      <c r="H5" s="37" t="s">
        <v>1</v>
      </c>
      <c r="I5" s="37" t="s">
        <v>2</v>
      </c>
      <c r="J5" s="36"/>
      <c r="K5" s="34"/>
    </row>
    <row r="6" spans="1:11" s="24" customFormat="1" ht="15" customHeight="1">
      <c r="A6" s="7" t="s">
        <v>10</v>
      </c>
      <c r="B6" s="4">
        <v>283.610499</v>
      </c>
      <c r="C6" s="15">
        <v>283.57</v>
      </c>
      <c r="D6" s="4">
        <v>8.76</v>
      </c>
      <c r="E6" s="4">
        <v>0</v>
      </c>
      <c r="F6" s="30">
        <f>C6+D6+E6</f>
        <v>292.33</v>
      </c>
      <c r="G6" s="4">
        <v>303.33</v>
      </c>
      <c r="H6" s="5">
        <f t="shared" ref="H6:H10" si="0">G6-(C6+D6)</f>
        <v>11</v>
      </c>
      <c r="I6" s="6">
        <f>IFERROR(H6/(C6+D6), "N/A")</f>
        <v>3.7628707282865256E-2</v>
      </c>
      <c r="J6" s="23"/>
    </row>
    <row r="7" spans="1:11" s="24" customFormat="1" ht="15" customHeight="1">
      <c r="A7" s="7" t="s">
        <v>11</v>
      </c>
      <c r="B7" s="27">
        <v>265.18903799999998</v>
      </c>
      <c r="C7" s="28">
        <v>264.45999999999998</v>
      </c>
      <c r="D7" s="27">
        <v>4.37</v>
      </c>
      <c r="E7" s="8">
        <v>0</v>
      </c>
      <c r="F7" s="31">
        <f t="shared" ref="F7:F11" si="1">C7+D7+E7</f>
        <v>268.83</v>
      </c>
      <c r="G7" s="27">
        <v>279.83</v>
      </c>
      <c r="H7" s="27">
        <f t="shared" si="0"/>
        <v>11</v>
      </c>
      <c r="I7" s="6">
        <f t="shared" ref="I7:I12" si="2">IFERROR(H7/(C7+D7), "N/A")</f>
        <v>4.0918052300710488E-2</v>
      </c>
      <c r="J7" s="23"/>
    </row>
    <row r="8" spans="1:11" s="24" customFormat="1" ht="15" customHeight="1">
      <c r="A8" s="7" t="s">
        <v>12</v>
      </c>
      <c r="B8" s="27">
        <v>338.748873</v>
      </c>
      <c r="C8" s="28">
        <v>338.78</v>
      </c>
      <c r="D8" s="27">
        <v>0.63</v>
      </c>
      <c r="E8" s="8">
        <v>0</v>
      </c>
      <c r="F8" s="31">
        <f t="shared" si="1"/>
        <v>339.40999999999997</v>
      </c>
      <c r="G8" s="27">
        <v>350.41</v>
      </c>
      <c r="H8" s="27">
        <f t="shared" si="0"/>
        <v>11.000000000000057</v>
      </c>
      <c r="I8" s="6">
        <f t="shared" si="2"/>
        <v>3.2409180636987882E-2</v>
      </c>
      <c r="J8" s="23"/>
    </row>
    <row r="9" spans="1:11" s="24" customFormat="1" ht="15" customHeight="1">
      <c r="A9" s="7" t="s">
        <v>13</v>
      </c>
      <c r="B9" s="8">
        <v>248.316867</v>
      </c>
      <c r="C9" s="16">
        <v>247.99</v>
      </c>
      <c r="D9" s="8">
        <v>4</v>
      </c>
      <c r="E9" s="8">
        <v>0</v>
      </c>
      <c r="F9" s="32">
        <f t="shared" si="1"/>
        <v>251.99</v>
      </c>
      <c r="G9" s="8">
        <v>262.99</v>
      </c>
      <c r="H9" s="8">
        <f t="shared" si="0"/>
        <v>11</v>
      </c>
      <c r="I9" s="6">
        <f t="shared" si="2"/>
        <v>4.3652525893884679E-2</v>
      </c>
      <c r="J9" s="23"/>
    </row>
    <row r="10" spans="1:11" s="24" customFormat="1" ht="15" customHeight="1">
      <c r="A10" s="7" t="s">
        <v>14</v>
      </c>
      <c r="B10" s="8">
        <v>309.88695799999999</v>
      </c>
      <c r="C10" s="16">
        <v>308.89999999999998</v>
      </c>
      <c r="D10" s="8">
        <v>4.2300000000000004</v>
      </c>
      <c r="E10" s="8">
        <v>0</v>
      </c>
      <c r="F10" s="32">
        <f t="shared" si="1"/>
        <v>313.13</v>
      </c>
      <c r="G10" s="8">
        <v>324.13</v>
      </c>
      <c r="H10" s="8">
        <f t="shared" si="0"/>
        <v>11</v>
      </c>
      <c r="I10" s="6">
        <f t="shared" si="2"/>
        <v>3.5129179573978861E-2</v>
      </c>
      <c r="J10" s="23"/>
    </row>
    <row r="11" spans="1:11" s="24" customFormat="1" ht="16" customHeight="1">
      <c r="A11" s="29" t="s">
        <v>17</v>
      </c>
      <c r="B11" s="26">
        <v>169.50466599999999</v>
      </c>
      <c r="C11" s="17">
        <v>169.2</v>
      </c>
      <c r="D11" s="10">
        <v>48.45</v>
      </c>
      <c r="E11" s="10">
        <v>2.5</v>
      </c>
      <c r="F11" s="26">
        <f t="shared" si="1"/>
        <v>220.14999999999998</v>
      </c>
      <c r="G11" s="10">
        <v>315.10000000000002</v>
      </c>
      <c r="H11" s="10">
        <f>G11-(C11+D11)</f>
        <v>97.450000000000045</v>
      </c>
      <c r="I11" s="56">
        <f t="shared" si="2"/>
        <v>0.44773719274063889</v>
      </c>
      <c r="J11" s="23"/>
      <c r="K11" s="54"/>
    </row>
    <row r="12" spans="1:11" s="14" customFormat="1" ht="15" thickBot="1">
      <c r="A12" s="18" t="s">
        <v>3</v>
      </c>
      <c r="B12" s="19">
        <f>SUM(B6:B11)</f>
        <v>1615.256901</v>
      </c>
      <c r="C12" s="25">
        <f t="shared" ref="C12:G12" si="3">SUM(C6:C11)</f>
        <v>1612.8999999999999</v>
      </c>
      <c r="D12" s="20">
        <f t="shared" si="3"/>
        <v>70.44</v>
      </c>
      <c r="E12" s="20">
        <f t="shared" si="3"/>
        <v>2.5</v>
      </c>
      <c r="F12" s="33">
        <f t="shared" si="3"/>
        <v>1685.8400000000001</v>
      </c>
      <c r="G12" s="20">
        <f t="shared" si="3"/>
        <v>1835.79</v>
      </c>
      <c r="H12" s="20">
        <f>G12-(C12+D12)</f>
        <v>152.45000000000005</v>
      </c>
      <c r="I12" s="21">
        <f t="shared" si="2"/>
        <v>9.0563997766345508E-2</v>
      </c>
      <c r="J12" s="13"/>
      <c r="K12" s="55"/>
    </row>
    <row r="13" spans="1:11" s="2" customFormat="1" ht="16" customHeight="1">
      <c r="A13" s="39" t="s">
        <v>15</v>
      </c>
      <c r="B13" s="39"/>
      <c r="C13" s="39"/>
      <c r="D13" s="39"/>
      <c r="E13" s="39"/>
      <c r="F13" s="39"/>
      <c r="G13" s="39"/>
      <c r="H13" s="39"/>
      <c r="I13" s="39"/>
      <c r="J13" s="7"/>
    </row>
    <row r="14" spans="1:11" s="2" customFormat="1" ht="16" customHeight="1">
      <c r="A14" s="57" t="s">
        <v>7</v>
      </c>
      <c r="B14" s="57"/>
      <c r="C14" s="57"/>
      <c r="D14" s="57"/>
      <c r="E14" s="57"/>
      <c r="F14" s="57"/>
      <c r="G14" s="57"/>
      <c r="H14" s="57"/>
      <c r="I14" s="57"/>
    </row>
    <row r="15" spans="1:11" s="2" customFormat="1" ht="16" customHeight="1">
      <c r="A15" s="38" t="s">
        <v>18</v>
      </c>
      <c r="B15" s="38"/>
      <c r="C15" s="38"/>
      <c r="D15" s="38"/>
      <c r="E15" s="38"/>
      <c r="F15" s="38"/>
      <c r="G15" s="38"/>
      <c r="H15" s="38"/>
      <c r="I15" s="38"/>
    </row>
    <row r="16" spans="1:11">
      <c r="H16" s="12"/>
      <c r="I16" s="22"/>
    </row>
    <row r="17" spans="8:9">
      <c r="H17" s="12"/>
      <c r="I17" s="22"/>
    </row>
    <row r="18" spans="8:9">
      <c r="H18" s="12"/>
      <c r="I18" s="22"/>
    </row>
    <row r="19" spans="8:9">
      <c r="H19" s="12"/>
      <c r="I19" s="22"/>
    </row>
    <row r="20" spans="8:9">
      <c r="H20" s="12"/>
      <c r="I20" s="22"/>
    </row>
    <row r="21" spans="8:9">
      <c r="H21" s="12"/>
      <c r="I21" s="22"/>
    </row>
  </sheetData>
  <mergeCells count="13">
    <mergeCell ref="A15:I15"/>
    <mergeCell ref="A13:I13"/>
    <mergeCell ref="A14:I14"/>
    <mergeCell ref="A1:I1"/>
    <mergeCell ref="A2:I2"/>
    <mergeCell ref="B3:B5"/>
    <mergeCell ref="C3:C5"/>
    <mergeCell ref="D3:E3"/>
    <mergeCell ref="F3:F5"/>
    <mergeCell ref="G3:G5"/>
    <mergeCell ref="E4:E5"/>
    <mergeCell ref="D4:D5"/>
    <mergeCell ref="H3:I4"/>
  </mergeCells>
  <printOptions horizontalCentered="1"/>
  <pageMargins left="0.7" right="0.7" top="0.75" bottom="0.75" header="0.3" footer="0.3"/>
  <pageSetup orientation="landscape" horizontalDpi="1200" verticalDpi="1200" r:id="rId1"/>
  <headerFooter>
    <oddHeader xml:space="preserve">&amp;C
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WNNNYYRNKDVH-1321847565-4899</_dlc_DocId>
    <_dlc_DocIdUrl xmlns="7c075b91-a788-4f5b-9c4e-5392c92c7fe8">
      <Url>https://collaboration.inside.nsf.gov/bfa/Budget/BDPlanning/BPLG/_layouts/15/DocIdRedir.aspx?ID=WNNNYYRNKDVH-1321847565-4899</Url>
      <Description>WNNNYYRNKDVH-1321847565-4899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D1BB58-6CB1-4D75-ACA5-CADA1478B5B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32EC9FA-0A8F-4C72-A629-260E8BD123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02BE80-0922-4612-BB33-56C8D97A4CC8}">
  <ds:schemaRefs>
    <ds:schemaRef ds:uri="e257d72b-1bc7-45e7-84d8-ca60afca657e"/>
    <ds:schemaRef ds:uri="http://schemas.microsoft.com/office/2006/metadata/properties"/>
    <ds:schemaRef ds:uri="http://purl.org/dc/terms/"/>
    <ds:schemaRef ds:uri="7c075b91-a788-4f5b-9c4e-5392c92c7fe8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1B338405-97B7-4639-9B30-C1227FFDDB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MPS Funding</vt:lpstr>
      <vt:lpstr>'MPS Funding'!Print_Area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2022 Budget Request</dc:title>
  <dc:subject>FY 2022 Budget Request</dc:subject>
  <dc:creator>NSF</dc:creator>
  <cp:lastModifiedBy>Sabus, Chantel L.</cp:lastModifiedBy>
  <cp:lastPrinted>2023-03-16T19:46:51Z</cp:lastPrinted>
  <dcterms:created xsi:type="dcterms:W3CDTF">2018-11-16T16:51:05Z</dcterms:created>
  <dcterms:modified xsi:type="dcterms:W3CDTF">2023-03-22T12:54:15Z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0x01010050DF34A5064B9041B2AC259482B4C02C</vt:lpwstr>
  </property>
  <property fmtid="{D5CDD505-2E9C-101B-9397-08002B2CF9AE}" pid="3" name="_dlc_DocIdItemGuid">
    <vt:lpwstr>9e19f62f-cc37-4945-9247-af651d229f86</vt:lpwstr>
  </property>
  <property fmtid="{D5CDD505-2E9C-101B-9397-08002B2CF9AE}" pid="4" name="TitusGUID">
    <vt:lpwstr>67da10fe-81fe-4b26-8c09-00f48c2b30ca</vt:lpwstr>
  </property>
  <property fmtid="{D5CDD505-2E9C-101B-9397-08002B2CF9AE}" pid="5" name="ContainsCUI">
    <vt:lpwstr>No</vt:lpwstr>
  </property>
  <property fmtid="{D5CDD505-2E9C-101B-9397-08002B2CF9AE}" pid="6" name="VM">
    <vt:lpwstr>Yes</vt:lpwstr>
  </property>
  <property fmtid="{D5CDD505-2E9C-101B-9397-08002B2CF9AE}" pid="7" name="MediaServiceImageTags">
    <vt:lpwstr/>
  </property>
</Properties>
</file>