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273D2210-4C98-4C9C-98CD-D2C0C78D077D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MPS Centers Funding" sheetId="5" r:id="rId1"/>
  </sheets>
  <definedNames>
    <definedName name="_xlnm.Print_Area" localSheetId="0">'MPS Centers Funding'!$A$1:$F$17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E9" i="5"/>
  <c r="D14" i="5" l="1"/>
  <c r="C14" i="5"/>
  <c r="B14" i="5"/>
  <c r="E11" i="5"/>
  <c r="F11" i="5" s="1"/>
  <c r="E10" i="5"/>
  <c r="F10" i="5" s="1"/>
  <c r="E8" i="5"/>
  <c r="F8" i="5" s="1"/>
  <c r="E7" i="5"/>
  <c r="F7" i="5" s="1"/>
  <c r="E6" i="5"/>
  <c r="F6" i="5" s="1"/>
  <c r="E5" i="5"/>
  <c r="F5" i="5" s="1"/>
  <c r="E12" i="5" l="1"/>
  <c r="F12" i="5" s="1"/>
  <c r="E14" i="5"/>
  <c r="F14" i="5" s="1"/>
  <c r="E13" i="5" l="1"/>
  <c r="F13" i="5" s="1"/>
</calcChain>
</file>

<file path=xl/sharedStrings.xml><?xml version="1.0" encoding="utf-8"?>
<sst xmlns="http://schemas.openxmlformats.org/spreadsheetml/2006/main" count="21" uniqueCount="21">
  <si>
    <t>(Dollars in Millions)</t>
  </si>
  <si>
    <t>Amount</t>
  </si>
  <si>
    <t>Percent</t>
  </si>
  <si>
    <t>Total</t>
  </si>
  <si>
    <t>FY 2024
Request</t>
  </si>
  <si>
    <t>FY 2022 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</si>
  <si>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</si>
  <si>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 xml:space="preserve">
FY 2023
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</si>
  <si>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 FY 2023 Estimate
Base Total</t>
    </r>
    <r>
      <rPr>
        <vertAlign val="superscript"/>
        <sz val="9"/>
        <color theme="1"/>
        <rFont val="Open Sans"/>
        <family val="2"/>
      </rPr>
      <t>1</t>
    </r>
  </si>
  <si>
    <t>MPS Funding for Centers Programs</t>
  </si>
  <si>
    <t>Artificial Intelligence Research Institutes (MPS)</t>
  </si>
  <si>
    <t>Centers for Chemical Innovation (CHE)</t>
  </si>
  <si>
    <t>Materials Centers (DMR)</t>
  </si>
  <si>
    <t>STC: STC on Real-Time Functional Imaging (DMR)</t>
  </si>
  <si>
    <t xml:space="preserve">STC: Center for Integration of Modern Optoelectronic Materials on Demand (DMR) </t>
  </si>
  <si>
    <t>STC: Center for Bright Beams (PHY)</t>
  </si>
  <si>
    <t>Spectrum Innovation Initiative Center (MPS)</t>
  </si>
  <si>
    <r>
      <t>Quantum Leap Challenge Institutes (MPS)</t>
    </r>
    <r>
      <rPr>
        <vertAlign val="superscript"/>
        <sz val="9"/>
        <color theme="1"/>
        <rFont val="Open Sans"/>
        <family val="2"/>
      </rPr>
      <t>2</t>
    </r>
  </si>
  <si>
    <r>
      <t>STC: Center for Integrated Quantum Materials (DMR)</t>
    </r>
    <r>
      <rPr>
        <vertAlign val="superscript"/>
        <sz val="9"/>
        <color theme="1"/>
        <rFont val="Open Sans"/>
        <family val="2"/>
      </rPr>
      <t>3</t>
    </r>
  </si>
  <si>
    <r>
      <rPr>
        <vertAlign val="superscript"/>
        <sz val="8"/>
        <color theme="1"/>
        <rFont val="Open Sans"/>
        <family val="2"/>
      </rPr>
      <t>3</t>
    </r>
    <r>
      <rPr>
        <sz val="8"/>
        <color theme="1"/>
        <rFont val="Open Sans"/>
        <family val="2"/>
      </rPr>
      <t xml:space="preserve"> This 2013 class STC received its final funding increment in FY 2022.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</si>
  <si>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Since FY 2020, Quantum Leap Challenge Institutes (QLCI) funding has been a vital source of NSF's overall $50 million investment in multidisciplinary centers for quantum research and education. The FY 2022 Actual is higher reflecting the forward funding of future award increments.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</si>
</sst>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7" formatCode="0.0%"/>
    <numFmt numFmtId="168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 applyProtection="1">
      <alignment horizontal="right" vertical="top"/>
      <protection locked="0"/>
    </xf>
    <xf numFmtId="167" fontId="3" fillId="0" borderId="0" xfId="3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8" fontId="3" fillId="0" borderId="0" xfId="1" applyNumberFormat="1" applyFont="1" applyAlignment="1">
      <alignment horizontal="right" vertical="top" wrapText="1"/>
    </xf>
    <xf numFmtId="4" fontId="3" fillId="0" borderId="0" xfId="1" applyNumberFormat="1" applyFont="1" applyAlignment="1">
      <alignment horizontal="right" vertical="top" wrapText="1"/>
    </xf>
    <xf numFmtId="167" fontId="3" fillId="0" borderId="0" xfId="3" applyNumberFormat="1" applyFont="1" applyBorder="1" applyAlignment="1">
      <alignment horizontal="right" vertical="top"/>
    </xf>
    <xf numFmtId="0" fontId="3" fillId="0" borderId="3" xfId="1" applyFont="1" applyBorder="1" applyAlignment="1">
      <alignment horizontal="right" wrapText="1"/>
    </xf>
    <xf numFmtId="0" fontId="6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6" fillId="0" borderId="0" xfId="0" applyFont="1" applyAlignment="1" applyProtection="1">
      <alignment vertical="top" wrapText="1"/>
      <protection locked="0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sheetPr>
    <pageSetUpPr fitToPage="1"/>
  </sheetPr>
  <dimension ref="A1:F17"/>
  <sheetViews>
    <sheetView showGridLines="0" tabSelected="1" zoomScale="110" zoomScaleNormal="110" workbookViewId="0">
      <selection sqref="A1:F1"/>
    </sheetView>
  </sheetViews>
  <sheetFormatPr defaultColWidth="8.7265625" defaultRowHeight="13.5" customHeight="1" x14ac:dyDescent="0.4"/>
  <cols>
    <col min="1" max="1" width="63.26953125" style="1" bestFit="1" customWidth="1"/>
    <col min="2" max="2" width="8.6328125" style="1" customWidth="1"/>
    <col min="3" max="3" width="10.08984375" style="1" customWidth="1"/>
    <col min="4" max="6" width="8.6328125" style="1" customWidth="1"/>
    <col min="7" max="16384" width="8.7265625" style="1"/>
  </cols>
  <sheetData>
    <row r="1" spans="1:6" s="5" customFormat="1" ht="16.149999999999999" customHeight="1" x14ac:dyDescent="0.25">
      <c r="A1" s="23" t="s">
        <v>9</v>
      </c>
      <c r="B1" s="23"/>
      <c r="C1" s="23"/>
      <c r="D1" s="23"/>
      <c r="E1" s="23"/>
      <c r="F1" s="23"/>
    </row>
    <row r="2" spans="1:6" s="5" customFormat="1" ht="15" customHeight="1" thickBot="1" x14ac:dyDescent="0.3">
      <c r="A2" s="24" t="s">
        <v>0</v>
      </c>
      <c r="B2" s="24"/>
      <c r="C2" s="24"/>
      <c r="D2" s="24"/>
      <c r="E2" s="24"/>
      <c r="F2" s="24"/>
    </row>
    <row r="3" spans="1:6" s="2" customFormat="1" ht="40" customHeight="1" x14ac:dyDescent="0.35">
      <c r="A3" s="4"/>
      <c r="B3" s="25" t="s">
        <v>5</v>
      </c>
      <c r="C3" s="27" t="s">
        <v>7</v>
      </c>
      <c r="D3" s="25" t="s">
        <v>4</v>
      </c>
      <c r="E3" s="28" t="s">
        <v>8</v>
      </c>
      <c r="F3" s="29"/>
    </row>
    <row r="4" spans="1:6" s="7" customFormat="1" ht="15" customHeight="1" x14ac:dyDescent="0.25">
      <c r="A4" s="9"/>
      <c r="B4" s="26"/>
      <c r="C4" s="21"/>
      <c r="D4" s="26"/>
      <c r="E4" s="8" t="s">
        <v>1</v>
      </c>
      <c r="F4" s="8" t="s">
        <v>2</v>
      </c>
    </row>
    <row r="5" spans="1:6" s="7" customFormat="1" ht="15" customHeight="1" x14ac:dyDescent="0.25">
      <c r="A5" s="5" t="s">
        <v>10</v>
      </c>
      <c r="B5" s="17">
        <v>6.1351100000000001</v>
      </c>
      <c r="C5" s="18">
        <v>5</v>
      </c>
      <c r="D5" s="17">
        <v>13</v>
      </c>
      <c r="E5" s="17">
        <f t="shared" ref="E5:E11" si="0">D5-C5</f>
        <v>8</v>
      </c>
      <c r="F5" s="20">
        <f t="shared" ref="F5:F11" si="1">IF(C5=0,"N/A",E5/C5)</f>
        <v>1.6</v>
      </c>
    </row>
    <row r="6" spans="1:6" s="7" customFormat="1" ht="15" customHeight="1" x14ac:dyDescent="0.25">
      <c r="A6" s="5" t="s">
        <v>11</v>
      </c>
      <c r="B6" s="16">
        <v>27.458831</v>
      </c>
      <c r="C6" s="19">
        <v>27.7</v>
      </c>
      <c r="D6" s="16">
        <v>27.7</v>
      </c>
      <c r="E6" s="6">
        <f t="shared" si="0"/>
        <v>0</v>
      </c>
      <c r="F6" s="6">
        <f t="shared" si="1"/>
        <v>0</v>
      </c>
    </row>
    <row r="7" spans="1:6" s="7" customFormat="1" ht="15" customHeight="1" x14ac:dyDescent="0.25">
      <c r="A7" s="5" t="s">
        <v>12</v>
      </c>
      <c r="B7" s="16">
        <v>53.27</v>
      </c>
      <c r="C7" s="19">
        <v>56.8</v>
      </c>
      <c r="D7" s="16">
        <v>57</v>
      </c>
      <c r="E7" s="16">
        <f t="shared" si="0"/>
        <v>0.20000000000000284</v>
      </c>
      <c r="F7" s="20">
        <f t="shared" si="1"/>
        <v>3.5211267605634307E-3</v>
      </c>
    </row>
    <row r="8" spans="1:6" s="7" customFormat="1" ht="15" customHeight="1" x14ac:dyDescent="0.25">
      <c r="A8" s="5" t="s">
        <v>17</v>
      </c>
      <c r="B8" s="16">
        <v>58.367649</v>
      </c>
      <c r="C8" s="19">
        <v>21.85</v>
      </c>
      <c r="D8" s="16">
        <v>20</v>
      </c>
      <c r="E8" s="16">
        <f t="shared" si="0"/>
        <v>-1.8500000000000014</v>
      </c>
      <c r="F8" s="20">
        <f t="shared" si="1"/>
        <v>-8.4668192219679694E-2</v>
      </c>
    </row>
    <row r="9" spans="1:6" s="7" customFormat="1" ht="15" customHeight="1" x14ac:dyDescent="0.25">
      <c r="A9" s="5" t="s">
        <v>18</v>
      </c>
      <c r="B9" s="16">
        <v>3.734931</v>
      </c>
      <c r="C9" s="6">
        <v>0</v>
      </c>
      <c r="D9" s="6">
        <v>0</v>
      </c>
      <c r="E9" s="6">
        <f t="shared" ref="E9" si="2">D9-C9</f>
        <v>0</v>
      </c>
      <c r="F9" s="15" t="str">
        <f t="shared" ref="F9" si="3">IF(C9=0,"N/A",E9/C9)</f>
        <v>N/A</v>
      </c>
    </row>
    <row r="10" spans="1:6" s="7" customFormat="1" ht="15" customHeight="1" x14ac:dyDescent="0.25">
      <c r="A10" s="5" t="s">
        <v>13</v>
      </c>
      <c r="B10" s="16">
        <v>5</v>
      </c>
      <c r="C10" s="19">
        <v>5</v>
      </c>
      <c r="D10" s="16">
        <v>5</v>
      </c>
      <c r="E10" s="6">
        <f t="shared" si="0"/>
        <v>0</v>
      </c>
      <c r="F10" s="6">
        <f t="shared" si="1"/>
        <v>0</v>
      </c>
    </row>
    <row r="11" spans="1:6" s="7" customFormat="1" ht="15" customHeight="1" x14ac:dyDescent="0.25">
      <c r="A11" s="5" t="s">
        <v>14</v>
      </c>
      <c r="B11" s="16">
        <v>5</v>
      </c>
      <c r="C11" s="19">
        <v>5</v>
      </c>
      <c r="D11" s="16">
        <v>5</v>
      </c>
      <c r="E11" s="6">
        <f t="shared" si="0"/>
        <v>0</v>
      </c>
      <c r="F11" s="6">
        <f t="shared" si="1"/>
        <v>0</v>
      </c>
    </row>
    <row r="12" spans="1:6" s="7" customFormat="1" ht="15" customHeight="1" x14ac:dyDescent="0.25">
      <c r="A12" s="5" t="s">
        <v>15</v>
      </c>
      <c r="B12" s="14">
        <v>5</v>
      </c>
      <c r="C12" s="14">
        <v>5</v>
      </c>
      <c r="D12" s="14">
        <v>5</v>
      </c>
      <c r="E12" s="6">
        <f>D12-C12</f>
        <v>0</v>
      </c>
      <c r="F12" s="6">
        <f>IF(C12=0,"N/A",E12/C12)</f>
        <v>0</v>
      </c>
    </row>
    <row r="13" spans="1:6" s="5" customFormat="1" ht="15" customHeight="1" x14ac:dyDescent="0.25">
      <c r="A13" s="5" t="s">
        <v>16</v>
      </c>
      <c r="B13" s="14">
        <v>5.7500499999999999</v>
      </c>
      <c r="C13" s="14">
        <v>5</v>
      </c>
      <c r="D13" s="14">
        <v>5</v>
      </c>
      <c r="E13" s="6">
        <f>D13-C13</f>
        <v>0</v>
      </c>
      <c r="F13" s="6">
        <f>IF(C13=0,"N/A",E13/C13)</f>
        <v>0</v>
      </c>
    </row>
    <row r="14" spans="1:6" s="7" customFormat="1" ht="15" customHeight="1" thickBot="1" x14ac:dyDescent="0.3">
      <c r="A14" s="10" t="s">
        <v>3</v>
      </c>
      <c r="B14" s="11">
        <f>SUM(B5:B13)</f>
        <v>169.71657099999999</v>
      </c>
      <c r="C14" s="11">
        <f>SUM(C5:C13)</f>
        <v>131.35</v>
      </c>
      <c r="D14" s="11">
        <f>SUM(D5:D13)</f>
        <v>137.69999999999999</v>
      </c>
      <c r="E14" s="12">
        <f>D14-C14</f>
        <v>6.3499999999999943</v>
      </c>
      <c r="F14" s="13">
        <f>IF(C14=0,"N/A",E14/C14)</f>
        <v>4.834411876665394E-2</v>
      </c>
    </row>
    <row r="15" spans="1:6" s="3" customFormat="1" ht="16" customHeight="1" x14ac:dyDescent="0.25">
      <c r="A15" s="22" t="s">
        <v>6</v>
      </c>
      <c r="B15" s="22"/>
      <c r="C15" s="22"/>
      <c r="D15" s="22"/>
      <c r="E15" s="22"/>
      <c r="F15" s="22"/>
    </row>
    <row r="16" spans="1:6" s="3" customFormat="1" ht="30" customHeight="1" x14ac:dyDescent="0.25">
      <c r="A16" s="30" t="s">
        <v>20</v>
      </c>
      <c r="B16" s="30"/>
      <c r="C16" s="30"/>
      <c r="D16" s="30"/>
      <c r="E16" s="30"/>
      <c r="F16" s="30"/>
    </row>
    <row r="17" spans="1:6" ht="13.5" customHeight="1" x14ac:dyDescent="0.4">
      <c r="A17" s="30" t="s">
        <v>19</v>
      </c>
      <c r="B17" s="30"/>
      <c r="C17" s="30"/>
      <c r="D17" s="30"/>
      <c r="E17" s="30"/>
      <c r="F17" s="30"/>
    </row>
  </sheetData>
  <mergeCells count="9">
    <mergeCell ref="A17:F17"/>
    <mergeCell ref="A15:F15"/>
    <mergeCell ref="A16:F16"/>
    <mergeCell ref="A1:F1"/>
    <mergeCell ref="A2:F2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14:D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MPS Centers Funding</vt:lpstr>
      <vt:lpstr>'MPS Centers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1b8b5040-4b6d-4f61-b7a2-2ac2e5011435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