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98FE6F9B-BCBF-4049-9981-81DA54BE07D3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PHY" sheetId="41" r:id="rId1"/>
  </sheets>
  <definedNames>
    <definedName name="_xlnm.Print_Area" localSheetId="0">PHY!$A$1:$H$10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41" l="1"/>
  <c r="G8" i="41" s="1"/>
  <c r="H8" i="41" s="1"/>
  <c r="E7" i="41"/>
  <c r="G7" i="41" s="1"/>
  <c r="H7" i="41" s="1"/>
  <c r="F6" i="41"/>
  <c r="D6" i="41"/>
  <c r="C6" i="41"/>
  <c r="E6" i="41" s="1"/>
  <c r="B6" i="41"/>
  <c r="E5" i="41"/>
  <c r="G5" i="41" s="1"/>
  <c r="H5" i="41" s="1"/>
  <c r="G6" i="41" l="1"/>
  <c r="H6" i="41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<sst xmlns="http://schemas.openxmlformats.org/spreadsheetml/2006/main" count="16" uniqueCount="16">
  <si>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</si>
  <si>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</si>
  <si>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</si>
  <si>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</si>
  <si>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</si>
  <si>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</si>
  <si>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</si>
  <si>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</si>
  <si>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</si>
  <si>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</si>
  <si>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</si>
  <si>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Disaster 
Relief Supplemental
Base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</si>
  <si>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</si>
  <si>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t>FY 2023
 Estimate Total</t>
  </si>
  <si>
    <r>
      <t>Change over
FY 2023  Base Total</t>
    </r>
    <r>
      <rPr>
        <vertAlign val="superscript"/>
        <sz val="9"/>
        <color theme="1"/>
        <rFont val="Open Sans"/>
        <family val="2"/>
      </rPr>
      <t>2</t>
    </r>
  </si>
  <si>
    <t>PHY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</si>
</sst>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9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3" xfId="1" applyFont="1" applyBorder="1" applyAlignment="1">
      <alignment horizontal="right" vertical="center" wrapText="1"/>
    </xf>
    <xf numFmtId="164" fontId="5" fillId="0" borderId="13" xfId="0" applyNumberFormat="1" applyFont="1" applyBorder="1" applyAlignment="1" applyProtection="1">
      <alignment horizontal="right" vertical="center"/>
      <protection locked="0"/>
    </xf>
    <xf numFmtId="166" fontId="3" fillId="0" borderId="12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43" fontId="2" fillId="0" borderId="0" xfId="3" applyFont="1" applyProtection="1"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3" fillId="0" borderId="3" xfId="1" applyFont="1" applyBorder="1" applyAlignment="1">
      <alignment horizontal="right" wrapText="1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2" xfId="1" applyFont="1" applyBorder="1" applyAlignment="1">
      <alignment horizontal="center" wrapText="1"/>
    </xf>
    <xf numFmtId="0" fontId="6" fillId="0" borderId="2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5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8" fillId="0" borderId="2" xfId="1" applyFont="1" applyBorder="1" applyAlignment="1">
      <alignment horizontal="right" wrapText="1"/>
    </xf>
    <xf numFmtId="0" fontId="3" fillId="0" borderId="6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</cellXfs>
  <cellStyles count="4">
    <cellStyle name="Comma" xfId="3" builtinId="3"/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3AE5-2706-482A-A8B9-D6A2BBD6EC00}">
  <sheetPr>
    <pageSetUpPr fitToPage="1"/>
  </sheetPr>
  <dimension ref="A1:K12"/>
  <sheetViews>
    <sheetView showGridLines="0" tabSelected="1" workbookViewId="0">
      <selection sqref="A1:H1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7" t="s">
        <v>15</v>
      </c>
      <c r="B1" s="27"/>
      <c r="C1" s="27"/>
      <c r="D1" s="27"/>
      <c r="E1" s="27"/>
      <c r="F1" s="27"/>
      <c r="G1" s="27"/>
      <c r="H1" s="27"/>
      <c r="I1" s="13"/>
      <c r="J1" s="13"/>
      <c r="K1" s="13"/>
    </row>
    <row r="2" spans="1:11" s="5" customFormat="1" ht="15" customHeight="1" thickBot="1" x14ac:dyDescent="0.3">
      <c r="A2" s="28" t="s">
        <v>0</v>
      </c>
      <c r="B2" s="28"/>
      <c r="C2" s="28"/>
      <c r="D2" s="28"/>
      <c r="E2" s="28"/>
      <c r="F2" s="28"/>
      <c r="G2" s="28"/>
      <c r="H2" s="28"/>
    </row>
    <row r="3" spans="1:11" s="5" customFormat="1" ht="35" customHeight="1" x14ac:dyDescent="0.35">
      <c r="A3" s="10"/>
      <c r="B3" s="29" t="s">
        <v>9</v>
      </c>
      <c r="C3" s="33" t="s">
        <v>7</v>
      </c>
      <c r="D3" s="35" t="s">
        <v>11</v>
      </c>
      <c r="E3" s="36" t="s">
        <v>13</v>
      </c>
      <c r="F3" s="33" t="s">
        <v>8</v>
      </c>
      <c r="G3" s="30" t="s">
        <v>14</v>
      </c>
      <c r="H3" s="30"/>
      <c r="I3" s="12"/>
      <c r="J3" s="12"/>
    </row>
    <row r="4" spans="1:11" s="2" customFormat="1" ht="15" customHeight="1" x14ac:dyDescent="0.35">
      <c r="A4" s="4"/>
      <c r="B4" s="32"/>
      <c r="C4" s="34"/>
      <c r="D4" s="26"/>
      <c r="E4" s="37"/>
      <c r="F4" s="34"/>
      <c r="G4" s="19" t="s">
        <v>1</v>
      </c>
      <c r="H4" s="19" t="s">
        <v>2</v>
      </c>
    </row>
    <row r="5" spans="1:11" s="18" customFormat="1" ht="16" customHeight="1" x14ac:dyDescent="0.25">
      <c r="A5" s="14" t="s">
        <v>3</v>
      </c>
      <c r="B5" s="15">
        <v>309.88695799999999</v>
      </c>
      <c r="C5" s="16">
        <v>308.89999999999998</v>
      </c>
      <c r="D5" s="15">
        <v>4.2300000000000004</v>
      </c>
      <c r="E5" s="20">
        <f>C5+D5</f>
        <v>313.13</v>
      </c>
      <c r="F5" s="16">
        <v>324.13</v>
      </c>
      <c r="G5" s="15">
        <f>F5-E5</f>
        <v>11</v>
      </c>
      <c r="H5" s="17">
        <f>IFERROR(G5/E5, "N/A")</f>
        <v>3.5129179573978861E-2</v>
      </c>
    </row>
    <row r="6" spans="1:11" s="5" customFormat="1" ht="15" customHeight="1" x14ac:dyDescent="0.25">
      <c r="A6" s="5" t="s">
        <v>4</v>
      </c>
      <c r="B6" s="7">
        <f>B5-B7-B8</f>
        <v>213.54188499999998</v>
      </c>
      <c r="C6" s="11">
        <f t="shared" ref="C6:D6" si="0">C5-C7-C8</f>
        <v>216.8</v>
      </c>
      <c r="D6" s="7">
        <f t="shared" si="0"/>
        <v>0</v>
      </c>
      <c r="E6" s="21">
        <f t="shared" ref="E6:E8" si="1">C6+D6</f>
        <v>216.8</v>
      </c>
      <c r="F6" s="11">
        <f>F5-F7-F8</f>
        <v>220.67000000000002</v>
      </c>
      <c r="G6" s="8">
        <f t="shared" ref="G6:G8" si="2">F6-E6</f>
        <v>3.8700000000000045</v>
      </c>
      <c r="H6" s="6">
        <f t="shared" ref="H6:H8" si="3">IFERROR(G6/E6, "N/A")</f>
        <v>1.7850553505535074E-2</v>
      </c>
    </row>
    <row r="7" spans="1:11" s="5" customFormat="1" ht="15" customHeight="1" x14ac:dyDescent="0.25">
      <c r="A7" s="5" t="s">
        <v>5</v>
      </c>
      <c r="B7" s="7">
        <v>4.0918089999999996</v>
      </c>
      <c r="C7" s="11">
        <v>5.0199999999999996</v>
      </c>
      <c r="D7" s="7">
        <v>0</v>
      </c>
      <c r="E7" s="21">
        <f t="shared" si="1"/>
        <v>5.0199999999999996</v>
      </c>
      <c r="F7" s="11">
        <v>5.0199999999999996</v>
      </c>
      <c r="G7" s="8">
        <f t="shared" si="2"/>
        <v>0</v>
      </c>
      <c r="H7" s="6">
        <f t="shared" si="3"/>
        <v>0</v>
      </c>
    </row>
    <row r="8" spans="1:11" s="5" customFormat="1" ht="15" customHeight="1" thickBot="1" x14ac:dyDescent="0.3">
      <c r="A8" s="5" t="s">
        <v>6</v>
      </c>
      <c r="B8" s="7">
        <v>92.253264000000001</v>
      </c>
      <c r="C8" s="23">
        <v>87.08</v>
      </c>
      <c r="D8" s="22">
        <v>4.2300000000000004</v>
      </c>
      <c r="E8" s="21">
        <f t="shared" si="1"/>
        <v>91.31</v>
      </c>
      <c r="F8" s="11">
        <v>98.44</v>
      </c>
      <c r="G8" s="8">
        <f t="shared" si="2"/>
        <v>7.1299999999999955</v>
      </c>
      <c r="H8" s="6">
        <f t="shared" si="3"/>
        <v>7.8085642317380299E-2</v>
      </c>
    </row>
    <row r="9" spans="1:11" s="3" customFormat="1" ht="16" customHeight="1" x14ac:dyDescent="0.25">
      <c r="A9" s="31" t="s">
        <v>12</v>
      </c>
      <c r="B9" s="31"/>
      <c r="C9" s="31"/>
      <c r="D9" s="31"/>
      <c r="E9" s="31"/>
      <c r="F9" s="31"/>
      <c r="G9" s="31"/>
      <c r="H9" s="31"/>
      <c r="I9" s="5"/>
      <c r="J9" s="5"/>
      <c r="K9" s="5"/>
    </row>
    <row r="10" spans="1:11" ht="13.5" customHeight="1" x14ac:dyDescent="0.4">
      <c r="A10" s="25" t="s">
        <v>10</v>
      </c>
      <c r="B10" s="25"/>
      <c r="C10" s="25"/>
      <c r="D10" s="25"/>
      <c r="E10" s="25"/>
      <c r="F10" s="25"/>
      <c r="G10" s="25"/>
      <c r="H10" s="25"/>
    </row>
    <row r="11" spans="1:11" ht="13.5" customHeight="1" x14ac:dyDescent="0.4"/>
    <row r="12" spans="1:11" x14ac:dyDescent="0.4">
      <c r="B12" s="24"/>
      <c r="C12" s="24"/>
      <c r="D12" s="24"/>
      <c r="F12" s="24"/>
      <c r="G12" s="24"/>
    </row>
  </sheetData>
  <mergeCells count="10">
    <mergeCell ref="A9:H9"/>
    <mergeCell ref="A10:H10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B6:D6 F6 E5 E7:E8 G5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PHY</vt:lpstr>
      <vt:lpstr>PHY!Print_Area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2023-03-16T19:46:51Z</cp:lastPrinted>
  <dcterms:created xsi:type="dcterms:W3CDTF">2018-11-16T16:51:05Z</dcterms:created>
  <dcterms:modified xsi:type="dcterms:W3CDTF">2023-03-16T19:58:13Z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227376c3-928f-470d-b86a-517e73fede6e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