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Errata\Updated Files\3_Final\"/>
    </mc:Choice>
  </mc:AlternateContent>
  <xr:revisionPtr revIDLastSave="0" documentId="13_ncr:1_{49060EAE-C831-4050-B4E1-411896CD1962}" xr6:coauthVersionLast="47" xr6:coauthVersionMax="47" xr10:uidLastSave="{00000000-0000-0000-0000-000000000000}"/>
  <bookViews>
    <workbookView xWindow="-14625" yWindow="-16365" windowWidth="29040" windowHeight="15840" tabRatio="715" xr2:uid="{493151EB-17AA-4D89-A9E8-23AD29714046}"/>
  </bookViews>
  <sheets>
    <sheet name="Discretionary-R&amp;RA and EDU" sheetId="1" r:id="rId1"/>
    <sheet name="Discretionary-MREFC, AOAM &amp; NSB" sheetId="3" r:id="rId2"/>
    <sheet name="Discretionary-OIG &amp; NSF Total" sheetId="4" r:id="rId3"/>
    <sheet name="Mandatory" sheetId="2" r:id="rId4"/>
  </sheets>
  <definedNames>
    <definedName name="_xlnm.Print_Area" localSheetId="1">'Discretionary-MREFC, AOAM &amp; NSB'!$A$1:$F$28</definedName>
    <definedName name="_xlnm.Print_Area" localSheetId="2">'Discretionary-OIG &amp; NSF Total'!$A$1:$F$15</definedName>
    <definedName name="_xlnm.Print_Area" localSheetId="0">'Discretionary-R&amp;RA and EDU'!$A$1:$F$24</definedName>
    <definedName name="_xlnm.Print_Area" localSheetId="3">Mandatory!$A$1:$F$26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E13" i="4" s="1"/>
  <c r="F13" i="4" s="1"/>
  <c r="B22" i="1"/>
  <c r="C22" i="1"/>
  <c r="B20" i="1"/>
  <c r="C20" i="1"/>
  <c r="D20" i="1"/>
  <c r="D22" i="1" s="1"/>
  <c r="E22" i="1" s="1"/>
  <c r="E16" i="1"/>
  <c r="F16" i="1" s="1"/>
  <c r="C14" i="1"/>
  <c r="B14" i="1"/>
  <c r="B12" i="1"/>
  <c r="C12" i="1"/>
  <c r="D12" i="1"/>
  <c r="D14" i="1" s="1"/>
  <c r="E14" i="1" s="1"/>
  <c r="F14" i="1" s="1"/>
  <c r="E8" i="1"/>
  <c r="F8" i="1" s="1"/>
  <c r="F22" i="1" l="1"/>
</calcChain>
</file>

<file path=xl/sharedStrings.xml><?xml version="1.0" encoding="utf-8"?>
<sst xmlns="http://schemas.openxmlformats.org/spreadsheetml/2006/main" count="130" uniqueCount="44">
  <si>
    <t>SUMMARY OF FY 2024 BUDGETARY RESOURCES BY ACCOUNT</t>
  </si>
  <si>
    <t>(Dollars in Millions)</t>
  </si>
  <si>
    <t>Discretionary Accounts</t>
  </si>
  <si>
    <t>FY 2022</t>
  </si>
  <si>
    <t>Actual</t>
  </si>
  <si>
    <t>FY 2023 Enacted</t>
  </si>
  <si>
    <t>FY 2024</t>
  </si>
  <si>
    <t>Request</t>
  </si>
  <si>
    <t>Change Over</t>
  </si>
  <si>
    <t>Amount</t>
  </si>
  <si>
    <t>Percent</t>
  </si>
  <si>
    <t xml:space="preserve">RESEARCH AND RELATED ACTIVITIES </t>
  </si>
  <si>
    <t xml:space="preserve">Appropriation </t>
  </si>
  <si>
    <t>Unobligated Balance Available Start of Year</t>
  </si>
  <si>
    <t>Unobligated Balance Available End of Year</t>
  </si>
  <si>
    <r>
      <t>Adjustments to Prior Year Accounts</t>
    </r>
    <r>
      <rPr>
        <vertAlign val="superscript"/>
        <sz val="10"/>
        <color theme="1"/>
        <rFont val="Open Sans"/>
        <family val="2"/>
      </rPr>
      <t>1</t>
    </r>
  </si>
  <si>
    <t>Subtotal, R&amp;RA</t>
  </si>
  <si>
    <t>Transfer to/from other funds</t>
  </si>
  <si>
    <t>Total Budgetary Resources</t>
  </si>
  <si>
    <t>Subtotal, EDU</t>
  </si>
  <si>
    <t>Totals exclude reimbursable amounts.</t>
  </si>
  <si>
    <t>MAJOR RESEARCH EQUIPMENT &amp; FACILITIES CONSTRUCTION</t>
  </si>
  <si>
    <t>Subtotal, MREFC</t>
  </si>
  <si>
    <t>AGENCY OPERATIONS AND AWARD MANAGEMENT</t>
  </si>
  <si>
    <t xml:space="preserve">-  </t>
  </si>
  <si>
    <t>Subtotal, AOAM</t>
  </si>
  <si>
    <t>NATIONAL SCIENCE BOARD</t>
  </si>
  <si>
    <t>Unobligated Balance - Expired</t>
  </si>
  <si>
    <t xml:space="preserve">OFFICE OF INSPECTOR GENERAL </t>
  </si>
  <si>
    <t xml:space="preserve">TOTAL DISCRETIONARY, NATIONAL SCIENCE FOUNDATION </t>
  </si>
  <si>
    <t>Mandatory Accounts</t>
  </si>
  <si>
    <t>STEM EDUCATION, H-1B</t>
  </si>
  <si>
    <t>Sequestration Previously Unavailable</t>
  </si>
  <si>
    <t>Sequestration Pursuant OMB M-13-06</t>
  </si>
  <si>
    <t xml:space="preserve">Creating Helpful Incentives to Produce Semiconductors (CHIPS) for American Workforce and Education </t>
  </si>
  <si>
    <t>Appropriation, Mandatory (CHIPS H.R. 4346)</t>
  </si>
  <si>
    <t>DONATIONS</t>
  </si>
  <si>
    <t>Mandatory Programs (Special or Trust Fund)</t>
  </si>
  <si>
    <t xml:space="preserve">TOTAL MANDATORY, NATIONAL SCIENCE FOUNDATION </t>
  </si>
  <si>
    <r>
      <t>1</t>
    </r>
    <r>
      <rPr>
        <sz val="9"/>
        <color theme="1"/>
        <rFont val="Open Sans"/>
        <family val="2"/>
      </rPr>
      <t>Adjustments include upward and downward adjustments to prior year obligations in unexpired accounts.</t>
    </r>
  </si>
  <si>
    <t>NATIONAL SCIENCE FOUNDATION</t>
  </si>
  <si>
    <t>STEM EDUCATION</t>
  </si>
  <si>
    <t>Appropriation, Mandatory (H-1B Non-Immigrant Petitioner Fees)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</si>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</sst>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i/>
      <sz val="10"/>
      <color theme="1"/>
      <name val="Open Sans"/>
      <family val="2"/>
    </font>
    <font>
      <vertAlign val="superscript"/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10"/>
      <color indexed="8"/>
      <name val="Open Sans"/>
      <family val="2"/>
    </font>
    <font>
      <b/>
      <sz val="10"/>
      <color rgb="FFFF0000"/>
      <name val="Open Sans"/>
      <family val="2"/>
    </font>
    <font>
      <sz val="10"/>
      <name val="Open Sans"/>
      <family val="2"/>
    </font>
    <font>
      <sz val="11"/>
      <name val="Times New Roman"/>
      <family val="1"/>
    </font>
    <font>
      <b/>
      <sz val="10"/>
      <name val="Open San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3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0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0" fontId="3" fillId="0" borderId="10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right" vertical="center"/>
    </xf>
    <xf numFmtId="0" fontId="13" fillId="0" borderId="0" xfId="0" applyFont="1"/>
    <xf numFmtId="4" fontId="12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10" fontId="14" fillId="0" borderId="4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center"/>
    </xf>
    <xf numFmtId="10" fontId="14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E182-1753-4D33-8513-15103B6ED9E2}">
  <sheetPr>
    <pageSetUpPr fitToPage="1"/>
  </sheetPr>
  <dimension ref="A1:F25"/>
  <sheetViews>
    <sheetView showGridLines="0" tabSelected="1" workbookViewId="0">
      <selection activeCell="D4" sqref="D4:D6"/>
    </sheetView>
  </sheetViews>
  <sheetFormatPr defaultRowHeight="14.4" x14ac:dyDescent="0.3"/>
  <cols>
    <col min="1" max="1" width="59.21875" customWidth="1"/>
    <col min="2" max="6" width="10.5546875" customWidth="1"/>
  </cols>
  <sheetData>
    <row r="1" spans="1:6" x14ac:dyDescent="0.3">
      <c r="A1" s="48" t="s">
        <v>40</v>
      </c>
      <c r="B1" s="48"/>
      <c r="C1" s="48"/>
      <c r="D1" s="48"/>
      <c r="E1" s="48"/>
      <c r="F1" s="48"/>
    </row>
    <row r="2" spans="1:6" ht="17.100000000000001" customHeight="1" x14ac:dyDescent="0.3">
      <c r="A2" s="51" t="s">
        <v>0</v>
      </c>
      <c r="B2" s="51"/>
      <c r="C2" s="51"/>
      <c r="D2" s="51"/>
      <c r="E2" s="51"/>
      <c r="F2" s="51"/>
    </row>
    <row r="3" spans="1:6" ht="17.100000000000001" customHeight="1" thickBot="1" x14ac:dyDescent="0.35">
      <c r="A3" s="52" t="s">
        <v>1</v>
      </c>
      <c r="B3" s="52"/>
      <c r="C3" s="52"/>
      <c r="D3" s="52"/>
      <c r="E3" s="52"/>
      <c r="F3" s="52"/>
    </row>
    <row r="4" spans="1:6" ht="28.2" customHeight="1" thickTop="1" x14ac:dyDescent="0.35">
      <c r="A4" s="53" t="s">
        <v>2</v>
      </c>
      <c r="B4" s="1"/>
      <c r="C4" s="56" t="s">
        <v>5</v>
      </c>
      <c r="D4" s="37" t="s">
        <v>6</v>
      </c>
      <c r="E4" s="59" t="s">
        <v>8</v>
      </c>
      <c r="F4" s="59"/>
    </row>
    <row r="5" spans="1:6" ht="14.55" customHeight="1" x14ac:dyDescent="0.35">
      <c r="A5" s="54"/>
      <c r="B5" s="1" t="s">
        <v>3</v>
      </c>
      <c r="C5" s="57"/>
      <c r="D5" s="37" t="s">
        <v>7</v>
      </c>
      <c r="E5" s="60" t="s">
        <v>5</v>
      </c>
      <c r="F5" s="60"/>
    </row>
    <row r="6" spans="1:6" ht="16.2" customHeight="1" thickBot="1" x14ac:dyDescent="0.35">
      <c r="A6" s="55"/>
      <c r="B6" s="22" t="s">
        <v>4</v>
      </c>
      <c r="C6" s="58"/>
      <c r="D6" s="64" t="s">
        <v>43</v>
      </c>
      <c r="E6" s="2" t="s">
        <v>9</v>
      </c>
      <c r="F6" s="3" t="s">
        <v>10</v>
      </c>
    </row>
    <row r="7" spans="1:6" ht="17.100000000000001" customHeight="1" x14ac:dyDescent="0.3">
      <c r="A7" s="4" t="s">
        <v>11</v>
      </c>
      <c r="B7" s="5"/>
      <c r="C7" s="5"/>
      <c r="D7" s="5"/>
      <c r="E7" s="5"/>
      <c r="F7" s="5"/>
    </row>
    <row r="8" spans="1:6" ht="17.100000000000001" customHeight="1" x14ac:dyDescent="0.3">
      <c r="A8" s="6" t="s">
        <v>12</v>
      </c>
      <c r="B8" s="32">
        <v>7159.4</v>
      </c>
      <c r="C8" s="32">
        <v>7841.8</v>
      </c>
      <c r="D8" s="38">
        <v>9017.9</v>
      </c>
      <c r="E8" s="38">
        <f>D8-C8</f>
        <v>1176.0999999999995</v>
      </c>
      <c r="F8" s="39">
        <f>E8/C8</f>
        <v>0.14997832130378222</v>
      </c>
    </row>
    <row r="9" spans="1:6" ht="17.100000000000001" customHeight="1" x14ac:dyDescent="0.3">
      <c r="A9" s="6" t="s">
        <v>13</v>
      </c>
      <c r="B9" s="8">
        <v>292.79000000000002</v>
      </c>
      <c r="C9" s="8">
        <v>72.02</v>
      </c>
      <c r="D9" s="40"/>
      <c r="E9" s="41">
        <v>-72.02</v>
      </c>
      <c r="F9" s="40"/>
    </row>
    <row r="10" spans="1:6" ht="17.100000000000001" customHeight="1" x14ac:dyDescent="0.3">
      <c r="A10" s="6" t="s">
        <v>14</v>
      </c>
      <c r="B10" s="8">
        <v>-72.02</v>
      </c>
      <c r="C10" s="5"/>
      <c r="D10" s="40"/>
      <c r="E10" s="40"/>
      <c r="F10" s="40"/>
    </row>
    <row r="11" spans="1:6" ht="17.100000000000001" customHeight="1" thickBot="1" x14ac:dyDescent="0.35">
      <c r="A11" s="9" t="s">
        <v>15</v>
      </c>
      <c r="B11" s="10">
        <v>21.49</v>
      </c>
      <c r="C11" s="9"/>
      <c r="D11" s="42"/>
      <c r="E11" s="42"/>
      <c r="F11" s="42"/>
    </row>
    <row r="12" spans="1:6" ht="17.100000000000001" customHeight="1" x14ac:dyDescent="0.3">
      <c r="A12" s="11" t="s">
        <v>16</v>
      </c>
      <c r="B12" s="25">
        <f>SUM(B8:B11)</f>
        <v>7401.6599999999989</v>
      </c>
      <c r="C12" s="25">
        <f>SUM(C8:C11)</f>
        <v>7913.8200000000006</v>
      </c>
      <c r="D12" s="43">
        <f>SUM(D8:D11)</f>
        <v>9017.9</v>
      </c>
      <c r="E12" s="40"/>
      <c r="F12" s="40"/>
    </row>
    <row r="13" spans="1:6" ht="17.100000000000001" customHeight="1" thickBot="1" x14ac:dyDescent="0.35">
      <c r="A13" s="6" t="s">
        <v>17</v>
      </c>
      <c r="B13" s="8">
        <v>-159.88</v>
      </c>
      <c r="C13" s="24">
        <v>-15</v>
      </c>
      <c r="D13" s="40"/>
      <c r="E13" s="40"/>
      <c r="F13" s="40"/>
    </row>
    <row r="14" spans="1:6" ht="17.100000000000001" customHeight="1" thickBot="1" x14ac:dyDescent="0.35">
      <c r="A14" s="13" t="s">
        <v>18</v>
      </c>
      <c r="B14" s="26">
        <f>SUM(B12:B13)</f>
        <v>7241.7799999999988</v>
      </c>
      <c r="C14" s="26">
        <f>SUM(C12:C13)</f>
        <v>7898.8200000000006</v>
      </c>
      <c r="D14" s="44">
        <f>SUM(D12:D13)</f>
        <v>9017.9</v>
      </c>
      <c r="E14" s="44">
        <f>D14-C14</f>
        <v>1119.079999999999</v>
      </c>
      <c r="F14" s="45">
        <f>E14/C14</f>
        <v>0.14167685806234334</v>
      </c>
    </row>
    <row r="15" spans="1:6" ht="17.100000000000001" customHeight="1" x14ac:dyDescent="0.3">
      <c r="A15" s="4" t="s">
        <v>41</v>
      </c>
      <c r="B15" s="5"/>
      <c r="C15" s="5"/>
      <c r="D15" s="40"/>
      <c r="E15" s="40"/>
      <c r="F15" s="40"/>
    </row>
    <row r="16" spans="1:6" ht="17.100000000000001" customHeight="1" x14ac:dyDescent="0.3">
      <c r="A16" s="6" t="s">
        <v>12</v>
      </c>
      <c r="B16" s="12">
        <v>1006</v>
      </c>
      <c r="C16" s="12">
        <v>1371</v>
      </c>
      <c r="D16" s="41">
        <v>1496.18</v>
      </c>
      <c r="E16" s="41">
        <f>D16-C16</f>
        <v>125.18000000000006</v>
      </c>
      <c r="F16" s="39">
        <f>E16/C16</f>
        <v>9.1305616338439144E-2</v>
      </c>
    </row>
    <row r="17" spans="1:6" ht="17.100000000000001" customHeight="1" x14ac:dyDescent="0.3">
      <c r="A17" s="6" t="s">
        <v>13</v>
      </c>
      <c r="B17" s="24">
        <v>44.6</v>
      </c>
      <c r="C17" s="8">
        <v>10.97</v>
      </c>
      <c r="D17" s="40"/>
      <c r="E17" s="41">
        <v>-10.97</v>
      </c>
      <c r="F17" s="40"/>
    </row>
    <row r="18" spans="1:6" ht="17.100000000000001" customHeight="1" x14ac:dyDescent="0.3">
      <c r="A18" s="6" t="s">
        <v>14</v>
      </c>
      <c r="B18" s="8">
        <v>-10.97</v>
      </c>
      <c r="C18" s="5"/>
      <c r="D18" s="40"/>
      <c r="E18" s="40"/>
      <c r="F18" s="40"/>
    </row>
    <row r="19" spans="1:6" ht="17.100000000000001" customHeight="1" thickBot="1" x14ac:dyDescent="0.35">
      <c r="A19" s="9" t="s">
        <v>15</v>
      </c>
      <c r="B19" s="10">
        <v>0.64</v>
      </c>
      <c r="C19" s="9"/>
      <c r="D19" s="42"/>
      <c r="E19" s="42"/>
      <c r="F19" s="42"/>
    </row>
    <row r="20" spans="1:6" ht="17.100000000000001" customHeight="1" x14ac:dyDescent="0.3">
      <c r="A20" s="11" t="s">
        <v>19</v>
      </c>
      <c r="B20" s="25">
        <f>SUM(B16:B19)</f>
        <v>1040.27</v>
      </c>
      <c r="C20" s="25">
        <f>SUM(C16:C19)</f>
        <v>1381.97</v>
      </c>
      <c r="D20" s="43">
        <f>SUM(D16:D19)</f>
        <v>1496.18</v>
      </c>
      <c r="E20" s="40"/>
      <c r="F20" s="40"/>
    </row>
    <row r="21" spans="1:6" ht="17.100000000000001" customHeight="1" thickBot="1" x14ac:dyDescent="0.35">
      <c r="A21" s="6" t="s">
        <v>17</v>
      </c>
      <c r="B21" s="8">
        <v>143.46</v>
      </c>
      <c r="C21" s="5"/>
      <c r="D21" s="40"/>
      <c r="E21" s="40"/>
      <c r="F21" s="40"/>
    </row>
    <row r="22" spans="1:6" ht="17.100000000000001" customHeight="1" thickBot="1" x14ac:dyDescent="0.35">
      <c r="A22" s="13" t="s">
        <v>18</v>
      </c>
      <c r="B22" s="26">
        <f>SUM(B20:B21)</f>
        <v>1183.73</v>
      </c>
      <c r="C22" s="26">
        <f>SUM(C20:C21)</f>
        <v>1381.97</v>
      </c>
      <c r="D22" s="44">
        <f>SUM(D20:D21)</f>
        <v>1496.18</v>
      </c>
      <c r="E22" s="44">
        <f>D22-C22</f>
        <v>114.21000000000004</v>
      </c>
      <c r="F22" s="45">
        <f>E22/C22</f>
        <v>8.264289383995313E-2</v>
      </c>
    </row>
    <row r="23" spans="1:6" ht="17.100000000000001" customHeight="1" x14ac:dyDescent="0.3">
      <c r="A23" s="49" t="s">
        <v>20</v>
      </c>
      <c r="B23" s="49"/>
      <c r="C23" s="49"/>
      <c r="D23" s="49"/>
      <c r="E23" s="49"/>
      <c r="F23" s="49"/>
    </row>
    <row r="24" spans="1:6" ht="17.100000000000001" customHeight="1" x14ac:dyDescent="0.3">
      <c r="A24" s="50" t="s">
        <v>39</v>
      </c>
      <c r="B24" s="50"/>
      <c r="C24" s="50"/>
      <c r="D24" s="50"/>
      <c r="E24" s="50"/>
      <c r="F24" s="50"/>
    </row>
    <row r="25" spans="1:6" ht="17.100000000000001" customHeight="1" x14ac:dyDescent="0.3"/>
  </sheetData>
  <mergeCells count="9">
    <mergeCell ref="A1:F1"/>
    <mergeCell ref="A23:F23"/>
    <mergeCell ref="A24:F24"/>
    <mergeCell ref="A2:F2"/>
    <mergeCell ref="A3:F3"/>
    <mergeCell ref="A4:A6"/>
    <mergeCell ref="C4:C6"/>
    <mergeCell ref="E4:F4"/>
    <mergeCell ref="E5:F5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1FDA-8760-453E-A35C-AC65FB7488F8}">
  <sheetPr>
    <pageSetUpPr fitToPage="1"/>
  </sheetPr>
  <dimension ref="A1:F28"/>
  <sheetViews>
    <sheetView showGridLines="0" zoomScaleNormal="100" workbookViewId="0">
      <selection activeCell="E6" sqref="E6"/>
    </sheetView>
  </sheetViews>
  <sheetFormatPr defaultRowHeight="14.4" x14ac:dyDescent="0.3"/>
  <cols>
    <col min="1" max="1" width="59.21875" customWidth="1"/>
    <col min="2" max="6" width="10.5546875" customWidth="1"/>
  </cols>
  <sheetData>
    <row r="1" spans="1:6" x14ac:dyDescent="0.3">
      <c r="A1" s="61" t="s">
        <v>40</v>
      </c>
      <c r="B1" s="61"/>
      <c r="C1" s="61"/>
      <c r="D1" s="61"/>
      <c r="E1" s="61"/>
      <c r="F1" s="61"/>
    </row>
    <row r="2" spans="1:6" ht="17.100000000000001" customHeight="1" x14ac:dyDescent="0.3">
      <c r="A2" s="51" t="s">
        <v>0</v>
      </c>
      <c r="B2" s="51"/>
      <c r="C2" s="51"/>
      <c r="D2" s="51"/>
      <c r="E2" s="51"/>
      <c r="F2" s="51"/>
    </row>
    <row r="3" spans="1:6" ht="17.100000000000001" customHeight="1" thickBot="1" x14ac:dyDescent="0.35">
      <c r="A3" s="52" t="s">
        <v>1</v>
      </c>
      <c r="B3" s="52"/>
      <c r="C3" s="52"/>
      <c r="D3" s="52"/>
      <c r="E3" s="52"/>
      <c r="F3" s="52"/>
    </row>
    <row r="4" spans="1:6" ht="28.5" customHeight="1" thickTop="1" x14ac:dyDescent="0.35">
      <c r="A4" s="53" t="s">
        <v>2</v>
      </c>
      <c r="B4" s="1"/>
      <c r="C4" s="56" t="s">
        <v>5</v>
      </c>
      <c r="D4" s="1"/>
      <c r="E4" s="59" t="s">
        <v>8</v>
      </c>
      <c r="F4" s="59"/>
    </row>
    <row r="5" spans="1:6" ht="14.55" customHeight="1" x14ac:dyDescent="0.3">
      <c r="A5" s="54"/>
      <c r="B5" s="1" t="s">
        <v>3</v>
      </c>
      <c r="C5" s="57"/>
      <c r="D5" s="1" t="s">
        <v>6</v>
      </c>
      <c r="E5" s="60" t="s">
        <v>5</v>
      </c>
      <c r="F5" s="60"/>
    </row>
    <row r="6" spans="1:6" ht="15.6" thickBot="1" x14ac:dyDescent="0.35">
      <c r="A6" s="55"/>
      <c r="B6" s="22" t="s">
        <v>4</v>
      </c>
      <c r="C6" s="58"/>
      <c r="D6" s="22" t="s">
        <v>7</v>
      </c>
      <c r="E6" s="2" t="s">
        <v>9</v>
      </c>
      <c r="F6" s="3" t="s">
        <v>10</v>
      </c>
    </row>
    <row r="7" spans="1:6" ht="17.100000000000001" customHeight="1" x14ac:dyDescent="0.3">
      <c r="A7" s="15" t="s">
        <v>21</v>
      </c>
      <c r="B7" s="5"/>
      <c r="C7" s="5"/>
      <c r="D7" s="5"/>
      <c r="E7" s="5"/>
      <c r="F7" s="5"/>
    </row>
    <row r="8" spans="1:6" ht="17.100000000000001" customHeight="1" x14ac:dyDescent="0.3">
      <c r="A8" s="6" t="s">
        <v>12</v>
      </c>
      <c r="B8" s="32">
        <v>274</v>
      </c>
      <c r="C8" s="32">
        <v>187.23</v>
      </c>
      <c r="D8" s="32">
        <v>304.67</v>
      </c>
      <c r="E8" s="32">
        <v>117.44</v>
      </c>
      <c r="F8" s="7">
        <v>0.627</v>
      </c>
    </row>
    <row r="9" spans="1:6" ht="17.100000000000001" customHeight="1" x14ac:dyDescent="0.3">
      <c r="A9" s="6" t="s">
        <v>13</v>
      </c>
      <c r="B9" s="8">
        <v>260.31</v>
      </c>
      <c r="C9" s="8">
        <v>330.73</v>
      </c>
      <c r="D9" s="5"/>
      <c r="E9" s="8">
        <v>-330.73</v>
      </c>
      <c r="F9" s="5"/>
    </row>
    <row r="10" spans="1:6" ht="17.100000000000001" customHeight="1" x14ac:dyDescent="0.3">
      <c r="A10" s="6" t="s">
        <v>14</v>
      </c>
      <c r="B10" s="8">
        <v>-330.73</v>
      </c>
      <c r="C10" s="5"/>
      <c r="D10" s="5"/>
      <c r="E10" s="5"/>
      <c r="F10" s="5"/>
    </row>
    <row r="11" spans="1:6" ht="17.100000000000001" customHeight="1" thickBot="1" x14ac:dyDescent="0.35">
      <c r="A11" s="9" t="s">
        <v>15</v>
      </c>
      <c r="B11" s="10">
        <v>-4.5199999999999996</v>
      </c>
      <c r="C11" s="9"/>
      <c r="D11" s="9"/>
      <c r="E11" s="9"/>
      <c r="F11" s="9"/>
    </row>
    <row r="12" spans="1:6" ht="17.100000000000001" customHeight="1" x14ac:dyDescent="0.3">
      <c r="A12" s="11" t="s">
        <v>22</v>
      </c>
      <c r="B12" s="25">
        <v>199.06</v>
      </c>
      <c r="C12" s="25">
        <v>517.96</v>
      </c>
      <c r="D12" s="25">
        <v>304.67</v>
      </c>
      <c r="E12" s="5"/>
      <c r="F12" s="5"/>
    </row>
    <row r="13" spans="1:6" ht="17.100000000000001" customHeight="1" thickBot="1" x14ac:dyDescent="0.35">
      <c r="A13" s="6" t="s">
        <v>17</v>
      </c>
      <c r="B13" s="8">
        <v>-8.48</v>
      </c>
      <c r="C13" s="5"/>
      <c r="D13" s="5"/>
      <c r="E13" s="5"/>
      <c r="F13" s="5"/>
    </row>
    <row r="14" spans="1:6" ht="17.100000000000001" customHeight="1" thickBot="1" x14ac:dyDescent="0.35">
      <c r="A14" s="13" t="s">
        <v>18</v>
      </c>
      <c r="B14" s="26">
        <v>190.58</v>
      </c>
      <c r="C14" s="26">
        <v>517.96</v>
      </c>
      <c r="D14" s="26">
        <v>304.67</v>
      </c>
      <c r="E14" s="26">
        <v>-213.29</v>
      </c>
      <c r="F14" s="23">
        <v>-0.41199999999999998</v>
      </c>
    </row>
    <row r="15" spans="1:6" ht="17.100000000000001" customHeight="1" x14ac:dyDescent="0.3">
      <c r="A15" s="15" t="s">
        <v>23</v>
      </c>
      <c r="B15" s="5"/>
      <c r="C15" s="5"/>
      <c r="D15" s="5"/>
      <c r="E15" s="5"/>
      <c r="F15" s="5"/>
    </row>
    <row r="16" spans="1:6" ht="17.100000000000001" customHeight="1" x14ac:dyDescent="0.3">
      <c r="A16" s="6" t="s">
        <v>12</v>
      </c>
      <c r="B16" s="12">
        <v>400</v>
      </c>
      <c r="C16" s="12">
        <v>448</v>
      </c>
      <c r="D16" s="12">
        <v>503.87</v>
      </c>
      <c r="E16" s="12">
        <v>55.87</v>
      </c>
      <c r="F16" s="7">
        <v>0.125</v>
      </c>
    </row>
    <row r="17" spans="1:6" ht="17.100000000000001" customHeight="1" x14ac:dyDescent="0.3">
      <c r="A17" s="6" t="s">
        <v>13</v>
      </c>
      <c r="B17" s="8" t="s">
        <v>24</v>
      </c>
      <c r="C17" s="24">
        <v>4.4000000000000004</v>
      </c>
      <c r="D17" s="5"/>
      <c r="E17" s="24">
        <v>-4.4000000000000004</v>
      </c>
      <c r="F17" s="5"/>
    </row>
    <row r="18" spans="1:6" ht="17.100000000000001" customHeight="1" x14ac:dyDescent="0.3">
      <c r="A18" s="6" t="s">
        <v>14</v>
      </c>
      <c r="B18" s="24">
        <v>-4.4000000000000004</v>
      </c>
      <c r="C18" s="5"/>
      <c r="D18" s="5"/>
      <c r="E18" s="5"/>
      <c r="F18" s="5"/>
    </row>
    <row r="19" spans="1:6" ht="17.100000000000001" customHeight="1" thickBot="1" x14ac:dyDescent="0.35">
      <c r="A19" s="9" t="s">
        <v>15</v>
      </c>
      <c r="B19" s="10">
        <v>-0.28999999999999998</v>
      </c>
      <c r="C19" s="9"/>
      <c r="D19" s="9"/>
      <c r="E19" s="9"/>
      <c r="F19" s="9"/>
    </row>
    <row r="20" spans="1:6" ht="17.100000000000001" customHeight="1" x14ac:dyDescent="0.3">
      <c r="A20" s="11" t="s">
        <v>25</v>
      </c>
      <c r="B20" s="25">
        <v>395.31</v>
      </c>
      <c r="C20" s="25">
        <v>452.4</v>
      </c>
      <c r="D20" s="25">
        <v>503.87</v>
      </c>
      <c r="E20" s="5"/>
      <c r="F20" s="5"/>
    </row>
    <row r="21" spans="1:6" ht="17.100000000000001" customHeight="1" thickBot="1" x14ac:dyDescent="0.35">
      <c r="A21" s="6" t="s">
        <v>17</v>
      </c>
      <c r="B21" s="8">
        <v>24.9</v>
      </c>
      <c r="C21" s="24">
        <v>15</v>
      </c>
      <c r="D21" s="5"/>
      <c r="E21" s="5"/>
      <c r="F21" s="5"/>
    </row>
    <row r="22" spans="1:6" ht="17.100000000000001" customHeight="1" thickBot="1" x14ac:dyDescent="0.35">
      <c r="A22" s="13" t="s">
        <v>18</v>
      </c>
      <c r="B22" s="26">
        <v>420.21</v>
      </c>
      <c r="C22" s="26">
        <v>467.4</v>
      </c>
      <c r="D22" s="26">
        <v>503.87</v>
      </c>
      <c r="E22" s="26">
        <v>36.47</v>
      </c>
      <c r="F22" s="23">
        <v>7.8E-2</v>
      </c>
    </row>
    <row r="23" spans="1:6" ht="17.100000000000001" customHeight="1" x14ac:dyDescent="0.3">
      <c r="A23" s="4" t="s">
        <v>26</v>
      </c>
      <c r="B23" s="16"/>
      <c r="C23" s="16"/>
      <c r="D23" s="16"/>
      <c r="E23" s="16"/>
      <c r="F23" s="16"/>
    </row>
    <row r="24" spans="1:6" ht="17.100000000000001" customHeight="1" x14ac:dyDescent="0.3">
      <c r="A24" s="6" t="s">
        <v>12</v>
      </c>
      <c r="B24" s="12">
        <v>4.5999999999999996</v>
      </c>
      <c r="C24" s="12">
        <v>5.09</v>
      </c>
      <c r="D24" s="12">
        <v>5.25</v>
      </c>
      <c r="E24" s="12">
        <v>0.16</v>
      </c>
      <c r="F24" s="7">
        <v>3.1E-2</v>
      </c>
    </row>
    <row r="25" spans="1:6" ht="17.100000000000001" customHeight="1" thickBot="1" x14ac:dyDescent="0.35">
      <c r="A25" s="6" t="s">
        <v>27</v>
      </c>
      <c r="B25" s="8">
        <v>-0.08</v>
      </c>
      <c r="C25" s="5"/>
      <c r="D25" s="5"/>
      <c r="E25" s="5"/>
      <c r="F25" s="5"/>
    </row>
    <row r="26" spans="1:6" ht="17.100000000000001" customHeight="1" thickBot="1" x14ac:dyDescent="0.35">
      <c r="A26" s="13" t="s">
        <v>18</v>
      </c>
      <c r="B26" s="26">
        <v>4.5199999999999996</v>
      </c>
      <c r="C26" s="26">
        <v>5.09</v>
      </c>
      <c r="D26" s="26">
        <v>5.25</v>
      </c>
      <c r="E26" s="26">
        <v>0.16</v>
      </c>
      <c r="F26" s="23">
        <v>3.1E-2</v>
      </c>
    </row>
    <row r="27" spans="1:6" ht="14.55" customHeight="1" x14ac:dyDescent="0.3">
      <c r="A27" s="49" t="s">
        <v>20</v>
      </c>
      <c r="B27" s="49"/>
      <c r="C27" s="49"/>
      <c r="D27" s="49"/>
      <c r="E27" s="49"/>
      <c r="F27" s="49"/>
    </row>
    <row r="28" spans="1:6" ht="17.100000000000001" customHeight="1" x14ac:dyDescent="0.3">
      <c r="A28" s="50" t="s">
        <v>39</v>
      </c>
      <c r="B28" s="50"/>
      <c r="C28" s="50"/>
      <c r="D28" s="50"/>
      <c r="E28" s="50"/>
      <c r="F28" s="50"/>
    </row>
  </sheetData>
  <mergeCells count="9">
    <mergeCell ref="A1:F1"/>
    <mergeCell ref="A27:F27"/>
    <mergeCell ref="A28:F28"/>
    <mergeCell ref="A2:F2"/>
    <mergeCell ref="A3:F3"/>
    <mergeCell ref="A4:A6"/>
    <mergeCell ref="C4:C6"/>
    <mergeCell ref="E4:F4"/>
    <mergeCell ref="E5:F5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0024-99C6-4D91-A883-93929EA0BB3B}">
  <sheetPr>
    <pageSetUpPr fitToPage="1"/>
  </sheetPr>
  <dimension ref="A1:F26"/>
  <sheetViews>
    <sheetView showGridLines="0" workbookViewId="0">
      <selection activeCell="H6" sqref="H6"/>
    </sheetView>
  </sheetViews>
  <sheetFormatPr defaultRowHeight="14.4" x14ac:dyDescent="0.3"/>
  <cols>
    <col min="1" max="1" width="59.21875" customWidth="1"/>
    <col min="2" max="3" width="10.5546875" customWidth="1"/>
    <col min="4" max="4" width="11" bestFit="1" customWidth="1"/>
    <col min="5" max="6" width="10.5546875" customWidth="1"/>
  </cols>
  <sheetData>
    <row r="1" spans="1:6" x14ac:dyDescent="0.3">
      <c r="A1" s="61" t="s">
        <v>40</v>
      </c>
      <c r="B1" s="61"/>
      <c r="C1" s="61"/>
      <c r="D1" s="61"/>
      <c r="E1" s="61"/>
      <c r="F1" s="61"/>
    </row>
    <row r="2" spans="1:6" ht="17.100000000000001" customHeight="1" x14ac:dyDescent="0.3">
      <c r="A2" s="51" t="s">
        <v>0</v>
      </c>
      <c r="B2" s="51"/>
      <c r="C2" s="51"/>
      <c r="D2" s="51"/>
      <c r="E2" s="51"/>
      <c r="F2" s="51"/>
    </row>
    <row r="3" spans="1:6" ht="17.100000000000001" customHeight="1" thickBot="1" x14ac:dyDescent="0.35">
      <c r="A3" s="52" t="s">
        <v>1</v>
      </c>
      <c r="B3" s="52"/>
      <c r="C3" s="52"/>
      <c r="D3" s="52"/>
      <c r="E3" s="52"/>
      <c r="F3" s="52"/>
    </row>
    <row r="4" spans="1:6" ht="28.2" customHeight="1" thickTop="1" x14ac:dyDescent="0.35">
      <c r="A4" s="53" t="s">
        <v>2</v>
      </c>
      <c r="B4" s="1"/>
      <c r="C4" s="56" t="s">
        <v>5</v>
      </c>
      <c r="D4" s="37" t="s">
        <v>6</v>
      </c>
      <c r="E4" s="59" t="s">
        <v>8</v>
      </c>
      <c r="F4" s="59"/>
    </row>
    <row r="5" spans="1:6" ht="14.55" customHeight="1" x14ac:dyDescent="0.35">
      <c r="A5" s="54"/>
      <c r="B5" s="1" t="s">
        <v>3</v>
      </c>
      <c r="C5" s="57"/>
      <c r="D5" s="37" t="s">
        <v>7</v>
      </c>
      <c r="E5" s="60" t="s">
        <v>5</v>
      </c>
      <c r="F5" s="60"/>
    </row>
    <row r="6" spans="1:6" ht="16.2" customHeight="1" thickBot="1" x14ac:dyDescent="0.35">
      <c r="A6" s="55"/>
      <c r="B6" s="22" t="s">
        <v>4</v>
      </c>
      <c r="C6" s="58"/>
      <c r="D6" s="64" t="s">
        <v>43</v>
      </c>
      <c r="E6" s="2" t="s">
        <v>9</v>
      </c>
      <c r="F6" s="3" t="s">
        <v>10</v>
      </c>
    </row>
    <row r="7" spans="1:6" ht="17.100000000000001" customHeight="1" x14ac:dyDescent="0.3">
      <c r="A7" s="4" t="s">
        <v>28</v>
      </c>
      <c r="B7" s="5"/>
      <c r="C7" s="5"/>
      <c r="D7" s="5"/>
      <c r="E7" s="5"/>
      <c r="F7" s="5"/>
    </row>
    <row r="8" spans="1:6" ht="17.100000000000001" customHeight="1" x14ac:dyDescent="0.3">
      <c r="A8" s="6" t="s">
        <v>12</v>
      </c>
      <c r="B8" s="32">
        <v>19</v>
      </c>
      <c r="C8" s="32">
        <v>23.39</v>
      </c>
      <c r="D8" s="32">
        <v>26.81</v>
      </c>
      <c r="E8" s="32">
        <v>3.42</v>
      </c>
      <c r="F8" s="7">
        <v>0.14599999999999999</v>
      </c>
    </row>
    <row r="9" spans="1:6" ht="17.100000000000001" customHeight="1" x14ac:dyDescent="0.3">
      <c r="A9" s="6" t="s">
        <v>13</v>
      </c>
      <c r="B9" s="24">
        <v>0.4</v>
      </c>
      <c r="C9" s="24">
        <v>0.4</v>
      </c>
      <c r="D9" s="5"/>
      <c r="E9" s="24">
        <v>-0.4</v>
      </c>
      <c r="F9" s="5"/>
    </row>
    <row r="10" spans="1:6" ht="17.100000000000001" customHeight="1" x14ac:dyDescent="0.3">
      <c r="A10" s="6" t="s">
        <v>14</v>
      </c>
      <c r="B10" s="24">
        <v>-0.4</v>
      </c>
      <c r="C10" s="5"/>
      <c r="D10" s="5"/>
      <c r="E10" s="5"/>
      <c r="F10" s="5"/>
    </row>
    <row r="11" spans="1:6" ht="17.100000000000001" customHeight="1" thickBot="1" x14ac:dyDescent="0.35">
      <c r="A11" s="6" t="s">
        <v>27</v>
      </c>
      <c r="B11" s="8">
        <v>-0.11</v>
      </c>
      <c r="C11" s="5"/>
      <c r="D11" s="5"/>
      <c r="E11" s="5"/>
      <c r="F11" s="5"/>
    </row>
    <row r="12" spans="1:6" ht="17.100000000000001" customHeight="1" thickBot="1" x14ac:dyDescent="0.35">
      <c r="A12" s="17" t="s">
        <v>18</v>
      </c>
      <c r="B12" s="35">
        <v>18.89</v>
      </c>
      <c r="C12" s="35">
        <v>23.79</v>
      </c>
      <c r="D12" s="35">
        <v>26.81</v>
      </c>
      <c r="E12" s="35">
        <v>3.02</v>
      </c>
      <c r="F12" s="27">
        <v>0.127</v>
      </c>
    </row>
    <row r="13" spans="1:6" ht="17.100000000000001" customHeight="1" thickTop="1" thickBot="1" x14ac:dyDescent="0.35">
      <c r="A13" s="18" t="s">
        <v>29</v>
      </c>
      <c r="B13" s="36">
        <v>9059.7099999999991</v>
      </c>
      <c r="C13" s="36">
        <v>10295.030000000001</v>
      </c>
      <c r="D13" s="46">
        <f>SUM(D12,'Discretionary-MREFC, AOAM &amp; NSB'!D26,'Discretionary-MREFC, AOAM &amp; NSB'!D22,'Discretionary-MREFC, AOAM &amp; NSB'!D14,'Discretionary-R&amp;RA and EDU'!D22,'Discretionary-R&amp;RA and EDU'!D14)</f>
        <v>11354.68</v>
      </c>
      <c r="E13" s="46">
        <f>D13-C13</f>
        <v>1059.6499999999996</v>
      </c>
      <c r="F13" s="47">
        <f>E13/C13</f>
        <v>0.102928306182692</v>
      </c>
    </row>
    <row r="14" spans="1:6" ht="17.100000000000001" customHeight="1" thickTop="1" x14ac:dyDescent="0.3">
      <c r="A14" s="62" t="s">
        <v>20</v>
      </c>
      <c r="B14" s="62"/>
      <c r="C14" s="62"/>
      <c r="D14" s="62"/>
      <c r="E14" s="62"/>
      <c r="F14" s="62"/>
    </row>
    <row r="15" spans="1:6" ht="17.100000000000001" customHeight="1" x14ac:dyDescent="0.3">
      <c r="A15" s="50" t="s">
        <v>39</v>
      </c>
      <c r="B15" s="50"/>
      <c r="C15" s="50"/>
      <c r="D15" s="50"/>
      <c r="E15" s="50"/>
      <c r="F15" s="50"/>
    </row>
    <row r="16" spans="1:6" ht="17.100000000000001" customHeight="1" x14ac:dyDescent="0.3">
      <c r="A16" s="19"/>
      <c r="B16" s="19"/>
      <c r="C16" s="19"/>
      <c r="D16" s="19"/>
      <c r="E16" s="19"/>
      <c r="F16" s="19"/>
    </row>
    <row r="17" customFormat="1" ht="17.100000000000001" customHeight="1" x14ac:dyDescent="0.3"/>
    <row r="18" customFormat="1" ht="17.100000000000001" customHeight="1" x14ac:dyDescent="0.3"/>
    <row r="19" customFormat="1" ht="17.100000000000001" customHeight="1" x14ac:dyDescent="0.3"/>
    <row r="20" customFormat="1" ht="17.100000000000001" customHeight="1" x14ac:dyDescent="0.3"/>
    <row r="21" customFormat="1" ht="17.100000000000001" customHeight="1" x14ac:dyDescent="0.3"/>
    <row r="22" customFormat="1" ht="17.100000000000001" customHeight="1" x14ac:dyDescent="0.3"/>
    <row r="23" customFormat="1" ht="17.100000000000001" customHeight="1" x14ac:dyDescent="0.3"/>
    <row r="24" customFormat="1" ht="17.100000000000001" customHeight="1" x14ac:dyDescent="0.3"/>
    <row r="25" customFormat="1" ht="17.100000000000001" customHeight="1" x14ac:dyDescent="0.3"/>
    <row r="26" customFormat="1" ht="17.100000000000001" customHeight="1" x14ac:dyDescent="0.3"/>
  </sheetData>
  <mergeCells count="9">
    <mergeCell ref="A1:F1"/>
    <mergeCell ref="A14:F14"/>
    <mergeCell ref="A15:F15"/>
    <mergeCell ref="A2:F2"/>
    <mergeCell ref="A3:F3"/>
    <mergeCell ref="A4:A6"/>
    <mergeCell ref="C4:C6"/>
    <mergeCell ref="E4:F4"/>
    <mergeCell ref="E5:F5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EF1E-5B38-46D8-B602-8B6884797308}">
  <sheetPr>
    <pageSetUpPr fitToPage="1"/>
  </sheetPr>
  <dimension ref="A1:F26"/>
  <sheetViews>
    <sheetView showGridLines="0" workbookViewId="0">
      <selection activeCell="A11" sqref="A11"/>
    </sheetView>
  </sheetViews>
  <sheetFormatPr defaultRowHeight="14.4" x14ac:dyDescent="0.3"/>
  <cols>
    <col min="1" max="1" width="59.21875" customWidth="1"/>
    <col min="2" max="6" width="10.5546875" customWidth="1"/>
  </cols>
  <sheetData>
    <row r="1" spans="1:6" x14ac:dyDescent="0.3">
      <c r="A1" s="61" t="s">
        <v>40</v>
      </c>
      <c r="B1" s="61"/>
      <c r="C1" s="61"/>
      <c r="D1" s="61"/>
      <c r="E1" s="61"/>
      <c r="F1" s="61"/>
    </row>
    <row r="2" spans="1:6" ht="17.100000000000001" customHeight="1" x14ac:dyDescent="0.3">
      <c r="A2" s="51" t="s">
        <v>0</v>
      </c>
      <c r="B2" s="51"/>
      <c r="C2" s="51"/>
      <c r="D2" s="51"/>
      <c r="E2" s="51"/>
      <c r="F2" s="51"/>
    </row>
    <row r="3" spans="1:6" ht="17.100000000000001" customHeight="1" thickBot="1" x14ac:dyDescent="0.35">
      <c r="A3" s="63" t="s">
        <v>1</v>
      </c>
      <c r="B3" s="63"/>
      <c r="C3" s="63"/>
      <c r="D3" s="63"/>
      <c r="E3" s="63"/>
      <c r="F3" s="63"/>
    </row>
    <row r="4" spans="1:6" ht="28.5" customHeight="1" thickTop="1" x14ac:dyDescent="0.35">
      <c r="A4" s="53" t="s">
        <v>30</v>
      </c>
      <c r="B4" s="1"/>
      <c r="C4" s="56" t="s">
        <v>5</v>
      </c>
      <c r="D4" s="1"/>
      <c r="E4" s="59" t="s">
        <v>8</v>
      </c>
      <c r="F4" s="59"/>
    </row>
    <row r="5" spans="1:6" ht="14.55" customHeight="1" x14ac:dyDescent="0.3">
      <c r="A5" s="54"/>
      <c r="B5" s="1" t="s">
        <v>3</v>
      </c>
      <c r="C5" s="57"/>
      <c r="D5" s="1" t="s">
        <v>6</v>
      </c>
      <c r="E5" s="60" t="s">
        <v>5</v>
      </c>
      <c r="F5" s="60"/>
    </row>
    <row r="6" spans="1:6" ht="15.6" thickBot="1" x14ac:dyDescent="0.35">
      <c r="A6" s="55"/>
      <c r="B6" s="22" t="s">
        <v>4</v>
      </c>
      <c r="C6" s="58"/>
      <c r="D6" s="22" t="s">
        <v>7</v>
      </c>
      <c r="E6" s="2" t="s">
        <v>9</v>
      </c>
      <c r="F6" s="3" t="s">
        <v>10</v>
      </c>
    </row>
    <row r="7" spans="1:6" ht="17.100000000000001" customHeight="1" x14ac:dyDescent="0.3">
      <c r="A7" s="4" t="s">
        <v>31</v>
      </c>
      <c r="B7" s="5"/>
      <c r="C7" s="5"/>
      <c r="D7" s="5"/>
      <c r="E7" s="5"/>
      <c r="F7" s="5"/>
    </row>
    <row r="8" spans="1:6" ht="17.100000000000001" customHeight="1" x14ac:dyDescent="0.3">
      <c r="A8" s="14" t="s">
        <v>42</v>
      </c>
      <c r="B8" s="32">
        <v>189.94</v>
      </c>
      <c r="C8" s="32">
        <v>192.54</v>
      </c>
      <c r="D8" s="32">
        <v>198.84</v>
      </c>
      <c r="E8" s="32">
        <v>6.3</v>
      </c>
      <c r="F8" s="7">
        <v>3.3000000000000002E-2</v>
      </c>
    </row>
    <row r="9" spans="1:6" ht="17.100000000000001" customHeight="1" x14ac:dyDescent="0.3">
      <c r="A9" s="6" t="s">
        <v>13</v>
      </c>
      <c r="B9" s="8">
        <v>141.78</v>
      </c>
      <c r="C9" s="8">
        <v>51.15</v>
      </c>
      <c r="D9" s="5"/>
      <c r="E9" s="8">
        <v>-51.15</v>
      </c>
      <c r="F9" s="5"/>
    </row>
    <row r="10" spans="1:6" ht="17.100000000000001" customHeight="1" x14ac:dyDescent="0.3">
      <c r="A10" s="6" t="s">
        <v>32</v>
      </c>
      <c r="B10" s="8">
        <v>8.75</v>
      </c>
      <c r="C10" s="8">
        <v>10.83</v>
      </c>
      <c r="D10" s="8">
        <v>10.97</v>
      </c>
      <c r="E10" s="8">
        <v>0.14000000000000001</v>
      </c>
      <c r="F10" s="5"/>
    </row>
    <row r="11" spans="1:6" ht="17.100000000000001" customHeight="1" x14ac:dyDescent="0.3">
      <c r="A11" s="6" t="s">
        <v>33</v>
      </c>
      <c r="B11" s="8">
        <v>-10.83</v>
      </c>
      <c r="C11" s="8">
        <v>-10.97</v>
      </c>
      <c r="D11" s="8">
        <v>-11.33</v>
      </c>
      <c r="E11" s="5"/>
      <c r="F11" s="5"/>
    </row>
    <row r="12" spans="1:6" ht="17.100000000000001" customHeight="1" thickBot="1" x14ac:dyDescent="0.35">
      <c r="A12" s="6" t="s">
        <v>14</v>
      </c>
      <c r="B12" s="8">
        <v>-51.15</v>
      </c>
      <c r="C12" s="5"/>
      <c r="D12" s="5"/>
      <c r="E12" s="5"/>
      <c r="F12" s="5"/>
    </row>
    <row r="13" spans="1:6" ht="17.100000000000001" customHeight="1" thickBot="1" x14ac:dyDescent="0.35">
      <c r="A13" s="13" t="s">
        <v>18</v>
      </c>
      <c r="B13" s="26">
        <v>278.48</v>
      </c>
      <c r="C13" s="26">
        <v>243.55</v>
      </c>
      <c r="D13" s="26">
        <v>198.48</v>
      </c>
      <c r="E13" s="26">
        <v>-45.07</v>
      </c>
      <c r="F13" s="23">
        <v>-0.185</v>
      </c>
    </row>
    <row r="14" spans="1:6" ht="17.100000000000001" customHeight="1" x14ac:dyDescent="0.3">
      <c r="A14" s="5"/>
      <c r="B14" s="5"/>
      <c r="C14" s="5"/>
      <c r="D14" s="5"/>
      <c r="E14" s="5"/>
      <c r="F14" s="5"/>
    </row>
    <row r="15" spans="1:6" ht="17.100000000000001" customHeight="1" x14ac:dyDescent="0.3">
      <c r="A15" s="4" t="s">
        <v>34</v>
      </c>
      <c r="B15" s="5"/>
      <c r="C15" s="5"/>
      <c r="D15" s="5"/>
      <c r="E15" s="5"/>
      <c r="F15" s="5"/>
    </row>
    <row r="16" spans="1:6" ht="17.100000000000001" customHeight="1" thickBot="1" x14ac:dyDescent="0.35">
      <c r="A16" s="14" t="s">
        <v>35</v>
      </c>
      <c r="B16" s="8" t="s">
        <v>24</v>
      </c>
      <c r="C16" s="12">
        <v>25</v>
      </c>
      <c r="D16" s="12">
        <v>25</v>
      </c>
      <c r="E16" s="8" t="s">
        <v>24</v>
      </c>
      <c r="F16" s="8" t="s">
        <v>24</v>
      </c>
    </row>
    <row r="17" spans="1:6" ht="17.100000000000001" customHeight="1" thickBot="1" x14ac:dyDescent="0.35">
      <c r="A17" s="20" t="s">
        <v>18</v>
      </c>
      <c r="B17" s="28" t="s">
        <v>24</v>
      </c>
      <c r="C17" s="30">
        <v>25</v>
      </c>
      <c r="D17" s="30">
        <v>25</v>
      </c>
      <c r="E17" s="28" t="s">
        <v>24</v>
      </c>
      <c r="F17" s="28" t="s">
        <v>24</v>
      </c>
    </row>
    <row r="18" spans="1:6" ht="17.100000000000001" customHeight="1" thickTop="1" x14ac:dyDescent="0.3">
      <c r="A18" s="5"/>
      <c r="B18" s="5"/>
      <c r="C18" s="5"/>
      <c r="D18" s="5"/>
      <c r="E18" s="5"/>
      <c r="F18" s="5"/>
    </row>
    <row r="19" spans="1:6" ht="17.100000000000001" customHeight="1" x14ac:dyDescent="0.3">
      <c r="A19" s="4" t="s">
        <v>36</v>
      </c>
      <c r="B19" s="5"/>
      <c r="C19" s="5"/>
      <c r="D19" s="5"/>
      <c r="E19" s="5"/>
      <c r="F19" s="5"/>
    </row>
    <row r="20" spans="1:6" ht="17.100000000000001" customHeight="1" x14ac:dyDescent="0.3">
      <c r="A20" s="6" t="s">
        <v>37</v>
      </c>
      <c r="B20" s="12">
        <v>20.23</v>
      </c>
      <c r="C20" s="12">
        <v>40</v>
      </c>
      <c r="D20" s="12">
        <v>40</v>
      </c>
      <c r="E20" s="8" t="s">
        <v>24</v>
      </c>
      <c r="F20" s="8" t="s">
        <v>24</v>
      </c>
    </row>
    <row r="21" spans="1:6" ht="17.100000000000001" customHeight="1" x14ac:dyDescent="0.3">
      <c r="A21" s="6" t="s">
        <v>13</v>
      </c>
      <c r="B21" s="8">
        <v>10.89</v>
      </c>
      <c r="C21" s="24">
        <v>24.1</v>
      </c>
      <c r="D21" s="5"/>
      <c r="E21" s="24">
        <v>-24.1</v>
      </c>
      <c r="F21" s="5"/>
    </row>
    <row r="22" spans="1:6" ht="17.100000000000001" customHeight="1" thickBot="1" x14ac:dyDescent="0.35">
      <c r="A22" s="6" t="s">
        <v>14</v>
      </c>
      <c r="B22" s="24">
        <v>-24.1</v>
      </c>
      <c r="C22" s="5"/>
      <c r="D22" s="5"/>
      <c r="E22" s="5"/>
      <c r="F22" s="5"/>
    </row>
    <row r="23" spans="1:6" ht="17.100000000000001" customHeight="1" thickBot="1" x14ac:dyDescent="0.35">
      <c r="A23" s="20" t="s">
        <v>18</v>
      </c>
      <c r="B23" s="33">
        <v>7.02</v>
      </c>
      <c r="C23" s="33">
        <v>64.099999999999994</v>
      </c>
      <c r="D23" s="33">
        <v>40</v>
      </c>
      <c r="E23" s="33">
        <v>-24.1</v>
      </c>
      <c r="F23" s="29">
        <v>-0.376</v>
      </c>
    </row>
    <row r="24" spans="1:6" ht="17.100000000000001" customHeight="1" thickTop="1" thickBot="1" x14ac:dyDescent="0.35">
      <c r="A24" s="21" t="s">
        <v>38</v>
      </c>
      <c r="B24" s="34">
        <v>285.5</v>
      </c>
      <c r="C24" s="34">
        <v>332.65</v>
      </c>
      <c r="D24" s="34">
        <v>263.48</v>
      </c>
      <c r="E24" s="34">
        <v>-69.17</v>
      </c>
      <c r="F24" s="31">
        <v>-0.56000000000000005</v>
      </c>
    </row>
    <row r="25" spans="1:6" ht="17.100000000000001" customHeight="1" x14ac:dyDescent="0.3">
      <c r="A25" s="49" t="s">
        <v>20</v>
      </c>
      <c r="B25" s="49"/>
      <c r="C25" s="49"/>
      <c r="D25" s="49"/>
      <c r="E25" s="49"/>
      <c r="F25" s="49"/>
    </row>
    <row r="26" spans="1:6" ht="17.100000000000001" customHeight="1" x14ac:dyDescent="0.3">
      <c r="A26" s="50" t="s">
        <v>39</v>
      </c>
      <c r="B26" s="50"/>
      <c r="C26" s="50"/>
      <c r="D26" s="50"/>
      <c r="E26" s="50"/>
      <c r="F26" s="50"/>
    </row>
  </sheetData>
  <mergeCells count="9">
    <mergeCell ref="A1:F1"/>
    <mergeCell ref="A25:F25"/>
    <mergeCell ref="A26:F26"/>
    <mergeCell ref="A2:F2"/>
    <mergeCell ref="A3:F3"/>
    <mergeCell ref="A4:A6"/>
    <mergeCell ref="C4:C6"/>
    <mergeCell ref="E4:F4"/>
    <mergeCell ref="E5:F5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Discretionary-R&amp;RA and EDU</vt:lpstr>
      <vt:lpstr>Discretionary-MREFC, AOAM &amp; NSB</vt:lpstr>
      <vt:lpstr>Discretionary-OIG &amp; NSF Total</vt:lpstr>
      <vt:lpstr>Mandatory</vt:lpstr>
      <vt:lpstr>'Discretionary-MREFC, AOAM &amp; NSB'!Print_Area</vt:lpstr>
      <vt:lpstr>'Discretionary-OIG &amp; NSF Total'!Print_Area</vt:lpstr>
      <vt:lpstr>'Discretionary-R&amp;RA and EDU'!Print_Area</vt:lpstr>
      <vt:lpstr>Mandatory!Print_Area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Hunt, J. Nicholas</cp:lastModifiedBy>
  <cp:lastPrinted>2023-03-17T10:15:05Z</cp:lastPrinted>
  <dcterms:created xsi:type="dcterms:W3CDTF">2023-03-17T09:47:59Z</dcterms:created>
  <dcterms:modified xsi:type="dcterms:W3CDTF">2023-05-09T20:30:06Z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618d8655-1359-4216-837a-26f965efddd1</vt:lpwstr>
  </property>
  <property fmtid="{D5CDD505-2E9C-101B-9397-08002B2CF9AE}" pid="3" name="ContainsCUI">
    <vt:lpwstr>No</vt:lpwstr>
  </property>
</Properties>
</file>