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Request" sheetId="1" r:id="rId1"/>
    <sheet name="Guidance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<sst xmlns="http://schemas.openxmlformats.org/spreadsheetml/2006/main" count="67" uniqueCount="50">
  <si>
    <t>Request</t>
  </si>
  <si>
    <t>Travel</t>
  </si>
  <si>
    <t>FY 2002</t>
  </si>
  <si>
    <t>FY 2003</t>
  </si>
  <si>
    <t>FY 2004</t>
  </si>
  <si>
    <t>FY 2005</t>
  </si>
  <si>
    <t>FY 2006</t>
  </si>
  <si>
    <t>FY 2007</t>
  </si>
  <si>
    <t>FTE</t>
  </si>
  <si>
    <t xml:space="preserve"> -- IPA</t>
  </si>
  <si>
    <t>Current Plan</t>
  </si>
  <si>
    <t>FY 2008</t>
  </si>
  <si>
    <t>Business Analysis</t>
  </si>
  <si>
    <t xml:space="preserve"> -- Staff -- NSF</t>
  </si>
  <si>
    <t xml:space="preserve"> -- Staff -- OIG</t>
  </si>
  <si>
    <t xml:space="preserve">                              Total</t>
  </si>
  <si>
    <r>
      <t xml:space="preserve">Office of the Inspector General </t>
    </r>
    <r>
      <rPr>
        <vertAlign val="superscript"/>
        <sz val="10"/>
        <rFont val="Times New Roman"/>
        <family val="1"/>
      </rPr>
      <t>1</t>
    </r>
  </si>
  <si>
    <t>Management of Human Capital</t>
  </si>
  <si>
    <t>Personnel Compensation &amp; Benefits</t>
  </si>
  <si>
    <t>Total, Workforce</t>
  </si>
  <si>
    <t>-- Detailees to NSF</t>
  </si>
  <si>
    <t>-- Contractors Performing Admn. Functions</t>
  </si>
  <si>
    <t>-- Arctic Research Commission</t>
  </si>
  <si>
    <r>
      <t xml:space="preserve">Subtotal, Human Capital </t>
    </r>
    <r>
      <rPr>
        <vertAlign val="superscript"/>
        <sz val="10"/>
        <rFont val="Times New Roman"/>
        <family val="1"/>
      </rPr>
      <t>1</t>
    </r>
  </si>
  <si>
    <t>Operating Expenses</t>
  </si>
  <si>
    <t>Mission Systems</t>
  </si>
  <si>
    <t xml:space="preserve">Space Rental </t>
  </si>
  <si>
    <t xml:space="preserve">Other </t>
  </si>
  <si>
    <t>Subtotal, Technology and Tools</t>
  </si>
  <si>
    <t>IPA and Program Support</t>
  </si>
  <si>
    <t>Guidance Level</t>
  </si>
  <si>
    <t>Other Infrastructure</t>
  </si>
  <si>
    <t>Information Technology</t>
  </si>
  <si>
    <t xml:space="preserve">Subtotal, Human Capital </t>
  </si>
  <si>
    <t>Actual</t>
  </si>
  <si>
    <t xml:space="preserve">Personnel Compensation &amp; Benefits </t>
  </si>
  <si>
    <t xml:space="preserve">Office of the Inspector General </t>
  </si>
  <si>
    <t>Total</t>
  </si>
  <si>
    <t>Change</t>
  </si>
  <si>
    <t>Amount</t>
  </si>
  <si>
    <t>Percent</t>
  </si>
  <si>
    <t>Human Capital</t>
  </si>
  <si>
    <t>Business Processes</t>
  </si>
  <si>
    <t>Technology and Tools</t>
  </si>
  <si>
    <t xml:space="preserve"> Staff -- OIG</t>
  </si>
  <si>
    <t xml:space="preserve"> Arctic Research Commission</t>
  </si>
  <si>
    <t xml:space="preserve"> IPA</t>
  </si>
  <si>
    <t xml:space="preserve"> Detailees to NSF</t>
  </si>
  <si>
    <t>Contractors Performing Admn. Functions</t>
  </si>
  <si>
    <r>
      <t xml:space="preserve"> Staff -- NSF</t>
    </r>
    <r>
      <rPr>
        <vertAlign val="superscript"/>
        <sz val="11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</si>
</sst>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  <numFmt numFmtId="166" formatCode="0.0%"/>
    <numFmt numFmtId="167" formatCode="#,##0.0"/>
  </numFmts>
  <fonts count="10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1" fillId="0" borderId="4" xfId="0" applyFont="1" applyBorder="1" applyAlignment="1">
      <alignment horizontal="left"/>
    </xf>
    <xf numFmtId="0" fontId="2" fillId="0" borderId="5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8" xfId="0" applyFont="1" applyBorder="1" applyAlignment="1">
      <alignment horizontal="left"/>
    </xf>
    <xf numFmtId="4" fontId="2" fillId="0" borderId="0" xfId="0" applyNumberFormat="1" applyFont="1" applyBorder="1" applyAlignment="1">
      <alignment/>
    </xf>
    <xf numFmtId="4" fontId="2" fillId="0" borderId="7" xfId="0" applyNumberFormat="1" applyFont="1" applyBorder="1" applyAlignment="1">
      <alignment/>
    </xf>
    <xf numFmtId="0" fontId="2" fillId="0" borderId="8" xfId="0" applyFont="1" applyBorder="1" applyAlignment="1">
      <alignment horizontal="center"/>
    </xf>
    <xf numFmtId="164" fontId="2" fillId="0" borderId="0" xfId="0" applyNumberFormat="1" applyFont="1" applyBorder="1" applyAlignment="1">
      <alignment/>
    </xf>
    <xf numFmtId="164" fontId="2" fillId="0" borderId="3" xfId="0" applyNumberFormat="1" applyFont="1" applyBorder="1" applyAlignment="1">
      <alignment/>
    </xf>
    <xf numFmtId="3" fontId="2" fillId="0" borderId="0" xfId="15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7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2" fillId="0" borderId="0" xfId="15" applyNumberFormat="1" applyFont="1" applyBorder="1" applyAlignment="1">
      <alignment horizontal="right"/>
    </xf>
    <xf numFmtId="0" fontId="2" fillId="0" borderId="4" xfId="0" applyFont="1" applyBorder="1" applyAlignment="1">
      <alignment horizontal="left"/>
    </xf>
    <xf numFmtId="164" fontId="2" fillId="0" borderId="5" xfId="0" applyNumberFormat="1" applyFont="1" applyBorder="1" applyAlignment="1">
      <alignment/>
    </xf>
    <xf numFmtId="0" fontId="2" fillId="0" borderId="8" xfId="0" applyFont="1" applyBorder="1" applyAlignment="1" quotePrefix="1">
      <alignment/>
    </xf>
    <xf numFmtId="0" fontId="2" fillId="0" borderId="9" xfId="0" applyFont="1" applyBorder="1" applyAlignment="1">
      <alignment/>
    </xf>
    <xf numFmtId="3" fontId="2" fillId="0" borderId="10" xfId="0" applyNumberFormat="1" applyFont="1" applyBorder="1" applyAlignment="1">
      <alignment/>
    </xf>
    <xf numFmtId="164" fontId="2" fillId="0" borderId="6" xfId="0" applyNumberFormat="1" applyFont="1" applyBorder="1" applyAlignment="1">
      <alignment/>
    </xf>
    <xf numFmtId="164" fontId="2" fillId="0" borderId="2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 quotePrefix="1">
      <alignment/>
    </xf>
    <xf numFmtId="3" fontId="2" fillId="0" borderId="5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3" fontId="2" fillId="0" borderId="6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2" xfId="0" applyFont="1" applyBorder="1" applyAlignment="1">
      <alignment/>
    </xf>
    <xf numFmtId="0" fontId="8" fillId="0" borderId="2" xfId="0" applyFont="1" applyBorder="1" applyAlignment="1">
      <alignment horizontal="right"/>
    </xf>
    <xf numFmtId="0" fontId="7" fillId="0" borderId="5" xfId="0" applyFont="1" applyBorder="1" applyAlignment="1">
      <alignment horizontal="left"/>
    </xf>
    <xf numFmtId="0" fontId="8" fillId="0" borderId="5" xfId="0" applyFont="1" applyBorder="1" applyAlignment="1">
      <alignment horizontal="right"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2" fontId="8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4" fontId="8" fillId="0" borderId="0" xfId="0" applyNumberFormat="1" applyFont="1" applyBorder="1" applyAlignment="1">
      <alignment/>
    </xf>
    <xf numFmtId="166" fontId="8" fillId="0" borderId="0" xfId="21" applyNumberFormat="1" applyFont="1" applyBorder="1" applyAlignment="1">
      <alignment horizontal="right"/>
    </xf>
    <xf numFmtId="2" fontId="8" fillId="0" borderId="5" xfId="0" applyNumberFormat="1" applyFont="1" applyBorder="1" applyAlignment="1">
      <alignment horizontal="right"/>
    </xf>
    <xf numFmtId="4" fontId="8" fillId="0" borderId="5" xfId="0" applyNumberFormat="1" applyFont="1" applyBorder="1" applyAlignment="1">
      <alignment/>
    </xf>
    <xf numFmtId="166" fontId="8" fillId="0" borderId="5" xfId="21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4" fontId="7" fillId="0" borderId="0" xfId="0" applyNumberFormat="1" applyFont="1" applyBorder="1" applyAlignment="1">
      <alignment/>
    </xf>
    <xf numFmtId="166" fontId="7" fillId="0" borderId="0" xfId="21" applyNumberFormat="1" applyFont="1" applyBorder="1" applyAlignment="1">
      <alignment/>
    </xf>
    <xf numFmtId="164" fontId="8" fillId="0" borderId="2" xfId="0" applyNumberFormat="1" applyFont="1" applyBorder="1" applyAlignment="1">
      <alignment/>
    </xf>
    <xf numFmtId="164" fontId="8" fillId="0" borderId="0" xfId="0" applyNumberFormat="1" applyFont="1" applyBorder="1" applyAlignment="1">
      <alignment/>
    </xf>
    <xf numFmtId="164" fontId="8" fillId="0" borderId="5" xfId="0" applyNumberFormat="1" applyFont="1" applyBorder="1" applyAlignment="1">
      <alignment/>
    </xf>
    <xf numFmtId="0" fontId="8" fillId="0" borderId="5" xfId="0" applyFont="1" applyBorder="1" applyAlignment="1">
      <alignment/>
    </xf>
    <xf numFmtId="164" fontId="8" fillId="0" borderId="10" xfId="0" applyNumberFormat="1" applyFont="1" applyBorder="1" applyAlignment="1">
      <alignment/>
    </xf>
    <xf numFmtId="166" fontId="8" fillId="0" borderId="10" xfId="21" applyNumberFormat="1" applyFont="1" applyBorder="1" applyAlignment="1">
      <alignment horizontal="right"/>
    </xf>
    <xf numFmtId="3" fontId="8" fillId="0" borderId="0" xfId="15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5" xfId="0" applyNumberFormat="1" applyFont="1" applyBorder="1" applyAlignment="1">
      <alignment/>
    </xf>
    <xf numFmtId="3" fontId="8" fillId="0" borderId="5" xfId="0" applyNumberFormat="1" applyFont="1" applyBorder="1" applyAlignment="1">
      <alignment/>
    </xf>
    <xf numFmtId="0" fontId="8" fillId="0" borderId="10" xfId="0" applyFont="1" applyBorder="1" applyAlignment="1">
      <alignment/>
    </xf>
    <xf numFmtId="3" fontId="8" fillId="0" borderId="10" xfId="0" applyNumberFormat="1" applyFont="1" applyBorder="1" applyAlignment="1">
      <alignment/>
    </xf>
    <xf numFmtId="0" fontId="8" fillId="0" borderId="5" xfId="0" applyFont="1" applyBorder="1" applyAlignment="1">
      <alignment/>
    </xf>
    <xf numFmtId="0" fontId="8" fillId="0" borderId="2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showGridLines="0" tabSelected="1" zoomScale="81" zoomScaleNormal="81" workbookViewId="0" topLeftCell="A1">
      <selection activeCell="A1" sqref="A1"/>
    </sheetView>
  </sheetViews>
  <sheetFormatPr defaultColWidth="9.140625" defaultRowHeight="12.75"/>
  <cols>
    <col min="1" max="1" width="38.57421875" style="0" customWidth="1"/>
    <col min="2" max="2" width="13.00390625" style="0" customWidth="1"/>
    <col min="3" max="3" width="12.7109375" style="0" customWidth="1"/>
    <col min="4" max="4" width="12.57421875" style="0" customWidth="1"/>
    <col min="5" max="8" width="0" style="0" hidden="1" customWidth="1"/>
    <col min="9" max="9" width="10.140625" style="0" bestFit="1" customWidth="1"/>
  </cols>
  <sheetData>
    <row r="1" spans="1:10" ht="15">
      <c r="A1" s="45"/>
      <c r="B1" s="46" t="s">
        <v>2</v>
      </c>
      <c r="C1" s="46" t="s">
        <v>3</v>
      </c>
      <c r="D1" s="46" t="s">
        <v>4</v>
      </c>
      <c r="E1" s="46"/>
      <c r="F1" s="46"/>
      <c r="G1" s="46"/>
      <c r="H1" s="46"/>
      <c r="I1" s="76" t="s">
        <v>38</v>
      </c>
      <c r="J1" s="76"/>
    </row>
    <row r="2" spans="1:10" ht="15">
      <c r="A2" s="47"/>
      <c r="B2" s="48" t="s">
        <v>34</v>
      </c>
      <c r="C2" s="48" t="s">
        <v>0</v>
      </c>
      <c r="D2" s="48" t="s">
        <v>0</v>
      </c>
      <c r="E2" s="48" t="s">
        <v>5</v>
      </c>
      <c r="F2" s="48" t="s">
        <v>6</v>
      </c>
      <c r="G2" s="48" t="s">
        <v>7</v>
      </c>
      <c r="H2" s="48" t="s">
        <v>11</v>
      </c>
      <c r="I2" s="48" t="s">
        <v>39</v>
      </c>
      <c r="J2" s="48" t="s">
        <v>40</v>
      </c>
    </row>
    <row r="3" spans="1:10" ht="15">
      <c r="A3" s="45" t="s">
        <v>41</v>
      </c>
      <c r="B3" s="49"/>
      <c r="C3" s="49"/>
      <c r="D3" s="50"/>
      <c r="E3" s="50"/>
      <c r="F3" s="50"/>
      <c r="G3" s="50"/>
      <c r="H3" s="50"/>
      <c r="I3" s="50"/>
      <c r="J3" s="50"/>
    </row>
    <row r="4" spans="1:10" ht="15">
      <c r="A4" s="51" t="s">
        <v>35</v>
      </c>
      <c r="B4" s="52">
        <v>121.28</v>
      </c>
      <c r="C4" s="52">
        <v>132.43</v>
      </c>
      <c r="D4" s="52">
        <v>133.68</v>
      </c>
      <c r="E4" s="53">
        <v>161.49</v>
      </c>
      <c r="F4" s="53">
        <v>163.72</v>
      </c>
      <c r="G4" s="53">
        <v>165.63</v>
      </c>
      <c r="H4" s="53">
        <v>168.28</v>
      </c>
      <c r="I4" s="54">
        <f>+D4-C4</f>
        <v>1.25</v>
      </c>
      <c r="J4" s="55">
        <f aca="true" t="shared" si="0" ref="J4:J10">+I4/C4</f>
        <v>0.009438948878652874</v>
      </c>
    </row>
    <row r="5" spans="1:10" ht="15">
      <c r="A5" s="51" t="s">
        <v>29</v>
      </c>
      <c r="B5" s="53">
        <f>4.49+7.11+6.88+5.21+6.29+4.56+3.69+15.72</f>
        <v>53.949999999999996</v>
      </c>
      <c r="C5" s="53">
        <f>3.95+5.74+6.47+8+5.44+3.25+2.5+14.57</f>
        <v>49.92</v>
      </c>
      <c r="D5" s="53">
        <f>4.4+7.11+6.9+8+5.99+5.37+3.75+15.37</f>
        <v>56.89</v>
      </c>
      <c r="E5" s="52">
        <v>65.6</v>
      </c>
      <c r="F5" s="52">
        <v>71.5</v>
      </c>
      <c r="G5" s="53">
        <v>77.17</v>
      </c>
      <c r="H5" s="53">
        <v>84.51</v>
      </c>
      <c r="I5" s="54">
        <f>+D5-C5</f>
        <v>6.969999999999999</v>
      </c>
      <c r="J5" s="55">
        <f t="shared" si="0"/>
        <v>0.1396233974358974</v>
      </c>
    </row>
    <row r="6" spans="1:10" ht="15">
      <c r="A6" s="51" t="s">
        <v>17</v>
      </c>
      <c r="B6" s="53">
        <v>1.65</v>
      </c>
      <c r="C6" s="53">
        <v>3.79</v>
      </c>
      <c r="D6" s="53">
        <v>4.83</v>
      </c>
      <c r="E6" s="53">
        <v>8.73</v>
      </c>
      <c r="F6" s="53">
        <v>8.86</v>
      </c>
      <c r="G6" s="53">
        <v>8.12</v>
      </c>
      <c r="H6" s="53">
        <v>8.25</v>
      </c>
      <c r="I6" s="54">
        <f>+D6-C6</f>
        <v>1.04</v>
      </c>
      <c r="J6" s="55">
        <f t="shared" si="0"/>
        <v>0.27440633245382584</v>
      </c>
    </row>
    <row r="7" spans="1:10" ht="15">
      <c r="A7" s="51" t="s">
        <v>24</v>
      </c>
      <c r="B7" s="53">
        <v>4.31</v>
      </c>
      <c r="C7" s="53">
        <v>6.51</v>
      </c>
      <c r="D7" s="52">
        <v>6.74</v>
      </c>
      <c r="E7" s="53">
        <v>7.23</v>
      </c>
      <c r="F7" s="53">
        <v>7.97</v>
      </c>
      <c r="G7" s="53">
        <v>10.91</v>
      </c>
      <c r="H7" s="53">
        <v>10.17</v>
      </c>
      <c r="I7" s="54">
        <f>+D7-C7</f>
        <v>0.23000000000000043</v>
      </c>
      <c r="J7" s="55">
        <f t="shared" si="0"/>
        <v>0.035330261136712816</v>
      </c>
    </row>
    <row r="8" spans="1:10" ht="15">
      <c r="A8" s="51" t="s">
        <v>1</v>
      </c>
      <c r="B8" s="56">
        <v>4.59</v>
      </c>
      <c r="C8" s="56">
        <v>5.73</v>
      </c>
      <c r="D8" s="56">
        <v>6.11</v>
      </c>
      <c r="E8" s="56">
        <v>7.2</v>
      </c>
      <c r="F8" s="56">
        <v>7.8</v>
      </c>
      <c r="G8" s="56">
        <v>8.5</v>
      </c>
      <c r="H8" s="56">
        <v>9.2</v>
      </c>
      <c r="I8" s="57">
        <f>+D8-C8</f>
        <v>0.3799999999999999</v>
      </c>
      <c r="J8" s="58">
        <f t="shared" si="0"/>
        <v>0.06631762652705059</v>
      </c>
    </row>
    <row r="9" spans="1:10" ht="15">
      <c r="A9" s="51" t="s">
        <v>33</v>
      </c>
      <c r="B9" s="54">
        <f aca="true" t="shared" si="1" ref="B9:I9">SUM(B4:B8)</f>
        <v>185.78</v>
      </c>
      <c r="C9" s="54">
        <f t="shared" si="1"/>
        <v>198.38</v>
      </c>
      <c r="D9" s="54">
        <f t="shared" si="1"/>
        <v>208.25000000000003</v>
      </c>
      <c r="E9" s="54">
        <f t="shared" si="1"/>
        <v>250.24999999999997</v>
      </c>
      <c r="F9" s="54">
        <f t="shared" si="1"/>
        <v>259.84999999999997</v>
      </c>
      <c r="G9" s="54">
        <f t="shared" si="1"/>
        <v>270.33000000000004</v>
      </c>
      <c r="H9" s="54">
        <f t="shared" si="1"/>
        <v>280.41</v>
      </c>
      <c r="I9" s="54">
        <f t="shared" si="1"/>
        <v>9.869999999999997</v>
      </c>
      <c r="J9" s="55">
        <f t="shared" si="0"/>
        <v>0.04975299929428369</v>
      </c>
    </row>
    <row r="10" spans="1:10" ht="26.25" customHeight="1">
      <c r="A10" s="59" t="s">
        <v>42</v>
      </c>
      <c r="B10" s="54">
        <v>0.45</v>
      </c>
      <c r="C10" s="54">
        <v>4</v>
      </c>
      <c r="D10" s="54">
        <v>4.5</v>
      </c>
      <c r="E10" s="54">
        <v>5.85</v>
      </c>
      <c r="F10" s="54">
        <v>0</v>
      </c>
      <c r="G10" s="54">
        <v>0</v>
      </c>
      <c r="H10" s="54">
        <v>0</v>
      </c>
      <c r="I10" s="54">
        <f>+D10-C10</f>
        <v>0.5</v>
      </c>
      <c r="J10" s="55">
        <f t="shared" si="0"/>
        <v>0.125</v>
      </c>
    </row>
    <row r="11" spans="1:10" s="44" customFormat="1" ht="24.75" customHeight="1">
      <c r="A11" s="59" t="s">
        <v>43</v>
      </c>
      <c r="B11" s="60"/>
      <c r="C11" s="60"/>
      <c r="D11" s="60"/>
      <c r="E11" s="60"/>
      <c r="F11" s="60"/>
      <c r="G11" s="60"/>
      <c r="H11" s="60"/>
      <c r="I11" s="60"/>
      <c r="J11" s="61"/>
    </row>
    <row r="12" spans="1:10" ht="15">
      <c r="A12" s="50" t="s">
        <v>26</v>
      </c>
      <c r="B12" s="54">
        <v>16.31</v>
      </c>
      <c r="C12" s="54">
        <v>17.49</v>
      </c>
      <c r="D12" s="54">
        <v>18.65</v>
      </c>
      <c r="E12" s="54">
        <v>20.53</v>
      </c>
      <c r="F12" s="54">
        <v>21.15</v>
      </c>
      <c r="G12" s="54">
        <v>21.78</v>
      </c>
      <c r="H12" s="54">
        <v>22.43</v>
      </c>
      <c r="I12" s="54">
        <f>+D12-C12</f>
        <v>1.1600000000000001</v>
      </c>
      <c r="J12" s="55">
        <f aca="true" t="shared" si="2" ref="J12:J17">+I12/C12</f>
        <v>0.06632361349342483</v>
      </c>
    </row>
    <row r="13" spans="1:10" ht="15">
      <c r="A13" s="50" t="s">
        <v>31</v>
      </c>
      <c r="B13" s="54">
        <v>4.95</v>
      </c>
      <c r="C13" s="54">
        <v>7.81</v>
      </c>
      <c r="D13" s="54">
        <v>8.46</v>
      </c>
      <c r="E13" s="54">
        <v>6.34</v>
      </c>
      <c r="F13" s="54">
        <v>6.37</v>
      </c>
      <c r="G13" s="54">
        <v>7.05</v>
      </c>
      <c r="H13" s="54">
        <v>7.13</v>
      </c>
      <c r="I13" s="54">
        <f>+D13-C13</f>
        <v>0.6500000000000012</v>
      </c>
      <c r="J13" s="55">
        <f t="shared" si="2"/>
        <v>0.08322663252240733</v>
      </c>
    </row>
    <row r="14" spans="1:10" ht="15">
      <c r="A14" s="50" t="s">
        <v>32</v>
      </c>
      <c r="B14" s="54">
        <v>16.39</v>
      </c>
      <c r="C14" s="54">
        <v>25.19</v>
      </c>
      <c r="D14" s="57">
        <v>42.73</v>
      </c>
      <c r="E14" s="57">
        <v>73.55</v>
      </c>
      <c r="F14" s="57">
        <v>79.22</v>
      </c>
      <c r="G14" s="57">
        <v>89.85</v>
      </c>
      <c r="H14" s="57">
        <v>93.34</v>
      </c>
      <c r="I14" s="57">
        <f>+D14-C14</f>
        <v>17.539999999999996</v>
      </c>
      <c r="J14" s="58">
        <f t="shared" si="2"/>
        <v>0.6963080587534733</v>
      </c>
    </row>
    <row r="15" spans="1:10" ht="15">
      <c r="A15" s="51" t="s">
        <v>28</v>
      </c>
      <c r="B15" s="62">
        <f aca="true" t="shared" si="3" ref="B15:I15">SUM(B12:B14)</f>
        <v>37.65</v>
      </c>
      <c r="C15" s="62">
        <f t="shared" si="3"/>
        <v>50.489999999999995</v>
      </c>
      <c r="D15" s="63">
        <f t="shared" si="3"/>
        <v>69.84</v>
      </c>
      <c r="E15" s="63">
        <f t="shared" si="3"/>
        <v>100.42</v>
      </c>
      <c r="F15" s="63">
        <f t="shared" si="3"/>
        <v>106.74</v>
      </c>
      <c r="G15" s="63">
        <f t="shared" si="3"/>
        <v>118.67999999999999</v>
      </c>
      <c r="H15" s="63">
        <f t="shared" si="3"/>
        <v>122.9</v>
      </c>
      <c r="I15" s="63">
        <f t="shared" si="3"/>
        <v>19.349999999999998</v>
      </c>
      <c r="J15" s="55">
        <f t="shared" si="2"/>
        <v>0.38324420677361853</v>
      </c>
    </row>
    <row r="16" spans="1:10" ht="15">
      <c r="A16" s="51" t="s">
        <v>36</v>
      </c>
      <c r="B16" s="64">
        <v>6.699</v>
      </c>
      <c r="C16" s="64">
        <v>7.7</v>
      </c>
      <c r="D16" s="64">
        <v>8.77</v>
      </c>
      <c r="E16" s="64">
        <v>10.8</v>
      </c>
      <c r="F16" s="64">
        <v>12.42</v>
      </c>
      <c r="G16" s="64">
        <v>14.28</v>
      </c>
      <c r="H16" s="64">
        <v>16.42</v>
      </c>
      <c r="I16" s="54">
        <f>+D16-C16</f>
        <v>1.0699999999999994</v>
      </c>
      <c r="J16" s="58">
        <f t="shared" si="2"/>
        <v>0.13896103896103887</v>
      </c>
    </row>
    <row r="17" spans="1:10" ht="15">
      <c r="A17" s="65" t="s">
        <v>37</v>
      </c>
      <c r="B17" s="64">
        <f aca="true" t="shared" si="4" ref="B17:I17">+B9+B10+B15+B16</f>
        <v>230.579</v>
      </c>
      <c r="C17" s="64">
        <f t="shared" si="4"/>
        <v>260.57</v>
      </c>
      <c r="D17" s="66">
        <f t="shared" si="4"/>
        <v>291.36</v>
      </c>
      <c r="E17" s="66">
        <f t="shared" si="4"/>
        <v>367.32</v>
      </c>
      <c r="F17" s="66">
        <f t="shared" si="4"/>
        <v>379.01</v>
      </c>
      <c r="G17" s="66">
        <f t="shared" si="4"/>
        <v>403.29</v>
      </c>
      <c r="H17" s="66">
        <f t="shared" si="4"/>
        <v>419.7300000000001</v>
      </c>
      <c r="I17" s="66">
        <f t="shared" si="4"/>
        <v>30.789999999999996</v>
      </c>
      <c r="J17" s="67">
        <f t="shared" si="2"/>
        <v>0.11816402502206699</v>
      </c>
    </row>
    <row r="18" spans="1:10" ht="25.5" customHeight="1">
      <c r="A18" s="50" t="s">
        <v>8</v>
      </c>
      <c r="B18" s="50"/>
      <c r="C18" s="50"/>
      <c r="D18" s="50"/>
      <c r="E18" s="50"/>
      <c r="F18" s="50"/>
      <c r="G18" s="50"/>
      <c r="H18" s="50"/>
      <c r="I18" s="50"/>
      <c r="J18" s="50"/>
    </row>
    <row r="19" spans="1:10" ht="18">
      <c r="A19" s="50" t="s">
        <v>49</v>
      </c>
      <c r="B19" s="68">
        <v>1188</v>
      </c>
      <c r="C19" s="69">
        <v>1217</v>
      </c>
      <c r="D19" s="69">
        <v>1200</v>
      </c>
      <c r="E19" s="69">
        <v>1317</v>
      </c>
      <c r="F19" s="69">
        <v>1317</v>
      </c>
      <c r="G19" s="69">
        <v>1317</v>
      </c>
      <c r="H19" s="69">
        <v>1317</v>
      </c>
      <c r="I19" s="69">
        <f aca="true" t="shared" si="5" ref="I19:I24">+D19-C19</f>
        <v>-17</v>
      </c>
      <c r="J19" s="55">
        <f>+I19/C19</f>
        <v>-0.013968775677896467</v>
      </c>
    </row>
    <row r="20" spans="1:10" ht="15">
      <c r="A20" s="50" t="s">
        <v>44</v>
      </c>
      <c r="B20" s="68">
        <v>51</v>
      </c>
      <c r="C20" s="69">
        <v>53</v>
      </c>
      <c r="D20" s="69">
        <v>60</v>
      </c>
      <c r="E20" s="69">
        <v>67</v>
      </c>
      <c r="F20" s="69">
        <v>73</v>
      </c>
      <c r="G20" s="69">
        <v>80</v>
      </c>
      <c r="H20" s="69">
        <v>86</v>
      </c>
      <c r="I20" s="69">
        <f t="shared" si="5"/>
        <v>7</v>
      </c>
      <c r="J20" s="55">
        <f>+I20/C20</f>
        <v>0.1320754716981132</v>
      </c>
    </row>
    <row r="21" spans="1:10" ht="15">
      <c r="A21" s="50" t="s">
        <v>45</v>
      </c>
      <c r="B21" s="68">
        <v>4</v>
      </c>
      <c r="C21" s="69">
        <v>4</v>
      </c>
      <c r="D21" s="69">
        <v>4</v>
      </c>
      <c r="E21" s="69">
        <v>4</v>
      </c>
      <c r="F21" s="69">
        <v>4</v>
      </c>
      <c r="G21" s="69">
        <v>4</v>
      </c>
      <c r="H21" s="69">
        <v>4</v>
      </c>
      <c r="I21" s="69">
        <f t="shared" si="5"/>
        <v>0</v>
      </c>
      <c r="J21" s="55"/>
    </row>
    <row r="22" spans="1:10" ht="15">
      <c r="A22" s="50" t="s">
        <v>46</v>
      </c>
      <c r="B22" s="70">
        <v>129</v>
      </c>
      <c r="C22" s="69">
        <v>140</v>
      </c>
      <c r="D22" s="69">
        <v>170</v>
      </c>
      <c r="E22" s="69">
        <v>200</v>
      </c>
      <c r="F22" s="69">
        <v>210</v>
      </c>
      <c r="G22" s="69">
        <v>210</v>
      </c>
      <c r="H22" s="69">
        <v>210</v>
      </c>
      <c r="I22" s="69">
        <f t="shared" si="5"/>
        <v>30</v>
      </c>
      <c r="J22" s="55">
        <f>+I22/C22</f>
        <v>0.21428571428571427</v>
      </c>
    </row>
    <row r="23" spans="1:10" ht="15">
      <c r="A23" s="50" t="s">
        <v>47</v>
      </c>
      <c r="B23" s="70">
        <v>6</v>
      </c>
      <c r="C23" s="69">
        <v>5</v>
      </c>
      <c r="D23" s="69">
        <v>5</v>
      </c>
      <c r="E23" s="69">
        <v>5</v>
      </c>
      <c r="F23" s="69">
        <v>5</v>
      </c>
      <c r="G23" s="69">
        <v>5</v>
      </c>
      <c r="H23" s="69">
        <v>5</v>
      </c>
      <c r="I23" s="69">
        <f t="shared" si="5"/>
        <v>0</v>
      </c>
      <c r="J23" s="55"/>
    </row>
    <row r="24" spans="1:10" ht="15">
      <c r="A24" s="75" t="s">
        <v>48</v>
      </c>
      <c r="B24" s="71">
        <v>175</v>
      </c>
      <c r="C24" s="72">
        <v>210</v>
      </c>
      <c r="D24" s="69">
        <v>210</v>
      </c>
      <c r="E24" s="69">
        <v>210</v>
      </c>
      <c r="F24" s="69">
        <v>210</v>
      </c>
      <c r="G24" s="69">
        <v>210</v>
      </c>
      <c r="H24" s="69">
        <v>210</v>
      </c>
      <c r="I24" s="69">
        <f t="shared" si="5"/>
        <v>0</v>
      </c>
      <c r="J24" s="58"/>
    </row>
    <row r="25" spans="1:10" ht="15">
      <c r="A25" s="73" t="s">
        <v>19</v>
      </c>
      <c r="B25" s="74">
        <f aca="true" t="shared" si="6" ref="B25:I25">SUM(B19:B24)</f>
        <v>1553</v>
      </c>
      <c r="C25" s="74">
        <f t="shared" si="6"/>
        <v>1629</v>
      </c>
      <c r="D25" s="74">
        <f t="shared" si="6"/>
        <v>1649</v>
      </c>
      <c r="E25" s="74">
        <f t="shared" si="6"/>
        <v>1803</v>
      </c>
      <c r="F25" s="74">
        <f t="shared" si="6"/>
        <v>1819</v>
      </c>
      <c r="G25" s="74">
        <f t="shared" si="6"/>
        <v>1826</v>
      </c>
      <c r="H25" s="74">
        <f t="shared" si="6"/>
        <v>1832</v>
      </c>
      <c r="I25" s="74">
        <f t="shared" si="6"/>
        <v>20</v>
      </c>
      <c r="J25" s="58">
        <f>+I25/C25</f>
        <v>0.012277470841006752</v>
      </c>
    </row>
    <row r="26" spans="1:8" ht="12.75">
      <c r="A26" s="21"/>
      <c r="B26" s="21"/>
      <c r="C26" s="21"/>
      <c r="D26" s="21"/>
      <c r="E26" s="21"/>
      <c r="F26" s="21"/>
      <c r="G26" s="21"/>
      <c r="H26" s="21"/>
    </row>
    <row r="27" spans="1:9" ht="12.75">
      <c r="A27" s="30"/>
      <c r="B27" s="10"/>
      <c r="C27" s="10"/>
      <c r="D27" s="10"/>
      <c r="E27" s="10"/>
      <c r="F27" s="10"/>
      <c r="G27" s="10"/>
      <c r="H27" s="10"/>
      <c r="I27" s="31"/>
    </row>
    <row r="28" spans="1:9" ht="12.75">
      <c r="A28" s="7"/>
      <c r="B28" s="12"/>
      <c r="C28" s="12"/>
      <c r="D28" s="12"/>
      <c r="E28" s="12"/>
      <c r="F28" s="12"/>
      <c r="G28" s="12"/>
      <c r="H28" s="12"/>
      <c r="I28" s="31"/>
    </row>
    <row r="29" spans="1:9" ht="12.75">
      <c r="A29" s="7"/>
      <c r="B29" s="12"/>
      <c r="C29" s="12"/>
      <c r="D29" s="12"/>
      <c r="E29" s="12"/>
      <c r="F29" s="12"/>
      <c r="G29" s="12"/>
      <c r="H29" s="12"/>
      <c r="I29" s="31"/>
    </row>
    <row r="30" spans="1:9" ht="12.75">
      <c r="A30" s="7"/>
      <c r="B30" s="12"/>
      <c r="C30" s="12"/>
      <c r="D30" s="12"/>
      <c r="E30" s="12"/>
      <c r="F30" s="12"/>
      <c r="G30" s="12"/>
      <c r="H30" s="12"/>
      <c r="I30" s="31"/>
    </row>
    <row r="31" spans="1:9" ht="12.75">
      <c r="A31" s="7"/>
      <c r="B31" s="12"/>
      <c r="C31" s="12"/>
      <c r="D31" s="12"/>
      <c r="E31" s="12"/>
      <c r="F31" s="12"/>
      <c r="G31" s="12"/>
      <c r="H31" s="12"/>
      <c r="I31" s="31"/>
    </row>
    <row r="32" spans="1:9" ht="12.75">
      <c r="A32" s="7"/>
      <c r="B32" s="12"/>
      <c r="C32" s="12"/>
      <c r="D32" s="12"/>
      <c r="E32" s="12"/>
      <c r="F32" s="12"/>
      <c r="G32" s="12"/>
      <c r="H32" s="12"/>
      <c r="I32" s="31"/>
    </row>
    <row r="33" spans="1:9" ht="12.75">
      <c r="A33" s="32"/>
      <c r="B33" s="15"/>
      <c r="C33" s="15"/>
      <c r="D33" s="15"/>
      <c r="E33" s="15"/>
      <c r="F33" s="15"/>
      <c r="G33" s="15"/>
      <c r="H33" s="15"/>
      <c r="I33" s="31"/>
    </row>
    <row r="34" spans="1:9" ht="12.75">
      <c r="A34" s="33"/>
      <c r="B34" s="15"/>
      <c r="C34" s="15"/>
      <c r="D34" s="15"/>
      <c r="E34" s="15"/>
      <c r="F34" s="15"/>
      <c r="G34" s="15"/>
      <c r="H34" s="15"/>
      <c r="I34" s="31"/>
    </row>
    <row r="35" spans="1:9" ht="12.75">
      <c r="A35" s="33"/>
      <c r="B35" s="15"/>
      <c r="C35" s="15"/>
      <c r="D35" s="15"/>
      <c r="E35" s="15"/>
      <c r="F35" s="15"/>
      <c r="G35" s="15"/>
      <c r="H35" s="15"/>
      <c r="I35" s="31"/>
    </row>
    <row r="36" spans="1:9" ht="12.75">
      <c r="A36" s="7"/>
      <c r="B36" s="7"/>
      <c r="C36" s="7"/>
      <c r="D36" s="15"/>
      <c r="E36" s="7"/>
      <c r="F36" s="7"/>
      <c r="G36" s="7"/>
      <c r="H36" s="7"/>
      <c r="I36" s="31"/>
    </row>
    <row r="37" spans="1:9" ht="12.75">
      <c r="A37" s="7"/>
      <c r="B37" s="22"/>
      <c r="C37" s="18"/>
      <c r="D37" s="18"/>
      <c r="E37" s="18"/>
      <c r="F37" s="18"/>
      <c r="G37" s="18"/>
      <c r="H37" s="18"/>
      <c r="I37" s="31"/>
    </row>
    <row r="38" spans="1:9" ht="12.75">
      <c r="A38" s="7"/>
      <c r="B38" s="22"/>
      <c r="C38" s="18"/>
      <c r="D38" s="18"/>
      <c r="E38" s="18"/>
      <c r="F38" s="18"/>
      <c r="G38" s="18"/>
      <c r="H38" s="18"/>
      <c r="I38" s="31"/>
    </row>
    <row r="39" spans="1:9" ht="12.75">
      <c r="A39" s="7"/>
      <c r="B39" s="34"/>
      <c r="C39" s="18"/>
      <c r="D39" s="18"/>
      <c r="E39" s="18"/>
      <c r="F39" s="18"/>
      <c r="G39" s="18"/>
      <c r="H39" s="18"/>
      <c r="I39" s="31"/>
    </row>
  </sheetData>
  <mergeCells count="1">
    <mergeCell ref="I1:J1"/>
  </mergeCells>
  <printOptions/>
  <pageMargins left="0.75" right="0.75" top="1" bottom="1" header="0.5" footer="0.5"/>
  <pageSetup fitToHeight="1" fitToWidth="1"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workbookViewId="0" topLeftCell="A1">
      <selection activeCell="A1" sqref="A1:IV16384"/>
    </sheetView>
  </sheetViews>
  <sheetFormatPr defaultColWidth="9.140625" defaultRowHeight="12.75"/>
  <cols>
    <col min="1" max="1" width="34.8515625" style="0" customWidth="1"/>
    <col min="2" max="2" width="10.421875" style="0" customWidth="1"/>
  </cols>
  <sheetData>
    <row r="1" spans="1:8" ht="12.75">
      <c r="A1" s="1"/>
      <c r="B1" s="2" t="s">
        <v>2</v>
      </c>
      <c r="C1" s="2" t="s">
        <v>3</v>
      </c>
      <c r="D1" s="2"/>
      <c r="E1" s="2"/>
      <c r="F1" s="2"/>
      <c r="G1" s="2"/>
      <c r="H1" s="3"/>
    </row>
    <row r="2" spans="1:8" ht="12.75">
      <c r="A2" s="4"/>
      <c r="B2" s="5" t="s">
        <v>10</v>
      </c>
      <c r="C2" s="5" t="s">
        <v>0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11</v>
      </c>
    </row>
    <row r="3" spans="1:8" ht="12.75">
      <c r="A3" s="1" t="s">
        <v>30</v>
      </c>
      <c r="B3" s="38"/>
      <c r="C3" s="38"/>
      <c r="D3" s="38"/>
      <c r="E3" s="38"/>
      <c r="F3" s="38"/>
      <c r="G3" s="38"/>
      <c r="H3" s="39"/>
    </row>
    <row r="4" spans="1:8" ht="12.75">
      <c r="A4" s="11" t="s">
        <v>18</v>
      </c>
      <c r="B4" s="36">
        <v>0</v>
      </c>
      <c r="C4" s="36">
        <v>0</v>
      </c>
      <c r="D4" s="36">
        <v>0</v>
      </c>
      <c r="E4" s="36">
        <v>0</v>
      </c>
      <c r="F4" s="36">
        <v>0</v>
      </c>
      <c r="G4" s="36">
        <v>0</v>
      </c>
      <c r="H4" s="37">
        <v>0</v>
      </c>
    </row>
    <row r="5" spans="1:8" ht="12.75">
      <c r="A5" s="11" t="s">
        <v>29</v>
      </c>
      <c r="B5" s="36">
        <v>0</v>
      </c>
      <c r="C5" s="36">
        <v>0</v>
      </c>
      <c r="D5" s="36">
        <v>0</v>
      </c>
      <c r="E5" s="36">
        <v>0</v>
      </c>
      <c r="F5" s="36">
        <v>0</v>
      </c>
      <c r="G5" s="36">
        <v>0</v>
      </c>
      <c r="H5" s="37">
        <v>0</v>
      </c>
    </row>
    <row r="6" spans="1:8" ht="12.75">
      <c r="A6" s="11" t="s">
        <v>17</v>
      </c>
      <c r="B6" s="36">
        <v>0</v>
      </c>
      <c r="C6" s="36">
        <v>0</v>
      </c>
      <c r="D6" s="36">
        <v>0</v>
      </c>
      <c r="E6" s="36">
        <v>0</v>
      </c>
      <c r="F6" s="36">
        <v>0</v>
      </c>
      <c r="G6" s="36">
        <v>0</v>
      </c>
      <c r="H6" s="37">
        <v>0</v>
      </c>
    </row>
    <row r="7" spans="1:8" ht="12.75">
      <c r="A7" s="11" t="s">
        <v>24</v>
      </c>
      <c r="B7" s="36">
        <v>0</v>
      </c>
      <c r="C7" s="36">
        <v>0</v>
      </c>
      <c r="D7" s="36">
        <v>0</v>
      </c>
      <c r="E7" s="36">
        <v>0</v>
      </c>
      <c r="F7" s="36">
        <v>0</v>
      </c>
      <c r="G7" s="36">
        <v>0</v>
      </c>
      <c r="H7" s="37">
        <v>0</v>
      </c>
    </row>
    <row r="8" spans="1:8" ht="12.75">
      <c r="A8" s="11" t="s">
        <v>1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6">
        <v>0</v>
      </c>
    </row>
    <row r="9" spans="1:8" ht="15.75">
      <c r="A9" s="14" t="s">
        <v>23</v>
      </c>
      <c r="B9" s="12">
        <f aca="true" t="shared" si="0" ref="B9:H9">SUM(B4:B8)</f>
        <v>0</v>
      </c>
      <c r="C9" s="12">
        <f t="shared" si="0"/>
        <v>0</v>
      </c>
      <c r="D9" s="12">
        <f t="shared" si="0"/>
        <v>0</v>
      </c>
      <c r="E9" s="12">
        <f t="shared" si="0"/>
        <v>0</v>
      </c>
      <c r="F9" s="12">
        <f t="shared" si="0"/>
        <v>0</v>
      </c>
      <c r="G9" s="12">
        <f t="shared" si="0"/>
        <v>0</v>
      </c>
      <c r="H9" s="13">
        <f t="shared" si="0"/>
        <v>0</v>
      </c>
    </row>
    <row r="10" spans="1:8" ht="12.75">
      <c r="A10" s="14"/>
      <c r="B10" s="12"/>
      <c r="C10" s="12"/>
      <c r="D10" s="12"/>
      <c r="E10" s="12"/>
      <c r="F10" s="12"/>
      <c r="G10" s="12"/>
      <c r="H10" s="13"/>
    </row>
    <row r="11" spans="1:8" ht="12.75">
      <c r="A11" s="9" t="s">
        <v>12</v>
      </c>
      <c r="B11" s="12">
        <v>0.45</v>
      </c>
      <c r="C11" s="12">
        <v>4</v>
      </c>
      <c r="D11" s="12">
        <v>4.5</v>
      </c>
      <c r="E11" s="12">
        <v>5.85</v>
      </c>
      <c r="F11" s="12">
        <v>0</v>
      </c>
      <c r="G11" s="12">
        <v>0</v>
      </c>
      <c r="H11" s="13">
        <v>0</v>
      </c>
    </row>
    <row r="12" spans="1:8" ht="12.75">
      <c r="A12" s="9"/>
      <c r="B12" s="12"/>
      <c r="C12" s="12"/>
      <c r="D12" s="12"/>
      <c r="E12" s="12"/>
      <c r="F12" s="12"/>
      <c r="G12" s="12"/>
      <c r="H12" s="13"/>
    </row>
    <row r="13" spans="1:8" ht="12.75">
      <c r="A13" s="9" t="s">
        <v>25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3"/>
    </row>
    <row r="14" spans="1:8" ht="12.75">
      <c r="A14" s="9" t="s">
        <v>26</v>
      </c>
      <c r="B14" s="12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3">
        <v>0</v>
      </c>
    </row>
    <row r="15" spans="1:8" ht="12.75">
      <c r="A15" s="9" t="s">
        <v>27</v>
      </c>
      <c r="B15" s="12">
        <v>0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3">
        <v>0</v>
      </c>
    </row>
    <row r="16" spans="1:8" ht="12.75">
      <c r="A16" s="14" t="s">
        <v>28</v>
      </c>
      <c r="B16" s="29">
        <f aca="true" t="shared" si="1" ref="B16:H16">SUM(B13:B15)</f>
        <v>0</v>
      </c>
      <c r="C16" s="29">
        <f t="shared" si="1"/>
        <v>0</v>
      </c>
      <c r="D16" s="29">
        <f t="shared" si="1"/>
        <v>0</v>
      </c>
      <c r="E16" s="29">
        <f t="shared" si="1"/>
        <v>0</v>
      </c>
      <c r="F16" s="29">
        <f t="shared" si="1"/>
        <v>0</v>
      </c>
      <c r="G16" s="29">
        <f t="shared" si="1"/>
        <v>0</v>
      </c>
      <c r="H16" s="16">
        <f t="shared" si="1"/>
        <v>0</v>
      </c>
    </row>
    <row r="17" spans="1:8" ht="15.75">
      <c r="A17" s="11" t="s">
        <v>16</v>
      </c>
      <c r="B17" s="24">
        <v>7.04</v>
      </c>
      <c r="C17" s="24">
        <v>8.06</v>
      </c>
      <c r="D17" s="24">
        <v>9.39</v>
      </c>
      <c r="E17" s="24">
        <v>10.74</v>
      </c>
      <c r="F17" s="24">
        <v>12.29</v>
      </c>
      <c r="G17" s="24">
        <v>14.07</v>
      </c>
      <c r="H17" s="28">
        <v>16.12</v>
      </c>
    </row>
    <row r="18" spans="1:8" ht="12.75">
      <c r="A18" s="23" t="s">
        <v>15</v>
      </c>
      <c r="B18" s="24">
        <f aca="true" t="shared" si="2" ref="B18:H18">+B9+B11+B16+B17</f>
        <v>7.49</v>
      </c>
      <c r="C18" s="24">
        <f t="shared" si="2"/>
        <v>12.06</v>
      </c>
      <c r="D18" s="24">
        <f t="shared" si="2"/>
        <v>13.89</v>
      </c>
      <c r="E18" s="24">
        <f t="shared" si="2"/>
        <v>16.59</v>
      </c>
      <c r="F18" s="24">
        <f t="shared" si="2"/>
        <v>12.29</v>
      </c>
      <c r="G18" s="24">
        <f t="shared" si="2"/>
        <v>14.07</v>
      </c>
      <c r="H18" s="24">
        <f t="shared" si="2"/>
        <v>16.12</v>
      </c>
    </row>
    <row r="19" spans="1:8" ht="12.75">
      <c r="A19" s="14"/>
      <c r="B19" s="7"/>
      <c r="C19" s="15"/>
      <c r="D19" s="15"/>
      <c r="E19" s="7"/>
      <c r="F19" s="7"/>
      <c r="G19" s="7"/>
      <c r="H19" s="8"/>
    </row>
    <row r="20" spans="1:8" ht="12.75">
      <c r="A20" s="9" t="s">
        <v>8</v>
      </c>
      <c r="B20" s="7"/>
      <c r="C20" s="7"/>
      <c r="D20" s="7"/>
      <c r="E20" s="7"/>
      <c r="F20" s="7"/>
      <c r="G20" s="7"/>
      <c r="H20" s="8"/>
    </row>
    <row r="21" spans="1:8" ht="12.75">
      <c r="A21" s="9" t="s">
        <v>13</v>
      </c>
      <c r="B21" s="17">
        <v>1150</v>
      </c>
      <c r="C21" s="18">
        <v>1217</v>
      </c>
      <c r="D21" s="18">
        <v>0</v>
      </c>
      <c r="E21" s="18">
        <v>0</v>
      </c>
      <c r="F21" s="18">
        <v>1423</v>
      </c>
      <c r="G21" s="18">
        <v>1468</v>
      </c>
      <c r="H21" s="19">
        <v>1502</v>
      </c>
    </row>
    <row r="22" spans="1:8" ht="12.75">
      <c r="A22" s="9" t="s">
        <v>14</v>
      </c>
      <c r="B22" s="17">
        <v>50</v>
      </c>
      <c r="C22" s="18">
        <v>53</v>
      </c>
      <c r="D22" s="18">
        <v>61</v>
      </c>
      <c r="E22" s="18">
        <v>67</v>
      </c>
      <c r="F22" s="18">
        <v>73</v>
      </c>
      <c r="G22" s="18">
        <v>80</v>
      </c>
      <c r="H22" s="19">
        <v>86</v>
      </c>
    </row>
    <row r="23" spans="1:8" ht="12.75">
      <c r="A23" s="25" t="s">
        <v>22</v>
      </c>
      <c r="B23" s="17">
        <v>4</v>
      </c>
      <c r="C23" s="18">
        <v>4</v>
      </c>
      <c r="D23" s="18">
        <v>4</v>
      </c>
      <c r="E23" s="18"/>
      <c r="F23" s="18"/>
      <c r="G23" s="18"/>
      <c r="H23" s="19"/>
    </row>
    <row r="24" spans="1:8" ht="12.75">
      <c r="A24" s="9" t="s">
        <v>9</v>
      </c>
      <c r="B24" s="20">
        <v>140</v>
      </c>
      <c r="C24" s="18">
        <v>140</v>
      </c>
      <c r="D24" s="18">
        <v>196</v>
      </c>
      <c r="E24" s="18">
        <v>216</v>
      </c>
      <c r="F24" s="18">
        <v>232</v>
      </c>
      <c r="G24" s="18">
        <v>253</v>
      </c>
      <c r="H24" s="19">
        <v>273</v>
      </c>
    </row>
    <row r="25" spans="1:8" ht="12.75">
      <c r="A25" s="25" t="s">
        <v>20</v>
      </c>
      <c r="B25" s="20">
        <v>5</v>
      </c>
      <c r="C25" s="18">
        <v>5</v>
      </c>
      <c r="D25" s="18">
        <v>5</v>
      </c>
      <c r="E25" s="18"/>
      <c r="F25" s="18"/>
      <c r="G25" s="18"/>
      <c r="H25" s="19"/>
    </row>
    <row r="26" spans="1:8" ht="12.75">
      <c r="A26" s="40" t="s">
        <v>21</v>
      </c>
      <c r="B26" s="41">
        <v>210</v>
      </c>
      <c r="C26" s="42">
        <v>210</v>
      </c>
      <c r="D26" s="42">
        <v>210</v>
      </c>
      <c r="E26" s="42"/>
      <c r="F26" s="42"/>
      <c r="G26" s="42"/>
      <c r="H26" s="43"/>
    </row>
    <row r="27" spans="1:8" ht="12.75">
      <c r="A27" s="26" t="s">
        <v>19</v>
      </c>
      <c r="B27" s="27">
        <f aca="true" t="shared" si="3" ref="B27:H27">SUM(B21:B26)</f>
        <v>1559</v>
      </c>
      <c r="C27" s="27">
        <f t="shared" si="3"/>
        <v>1629</v>
      </c>
      <c r="D27" s="27">
        <f t="shared" si="3"/>
        <v>476</v>
      </c>
      <c r="E27" s="27">
        <f t="shared" si="3"/>
        <v>283</v>
      </c>
      <c r="F27" s="27">
        <f t="shared" si="3"/>
        <v>1728</v>
      </c>
      <c r="G27" s="27">
        <f t="shared" si="3"/>
        <v>1801</v>
      </c>
      <c r="H27" s="35">
        <f t="shared" si="3"/>
        <v>1861</v>
      </c>
    </row>
    <row r="28" spans="1:8" ht="12.75">
      <c r="A28" s="21"/>
      <c r="B28" s="21"/>
      <c r="C28" s="21"/>
      <c r="D28" s="21"/>
      <c r="E28" s="21"/>
      <c r="F28" s="21"/>
      <c r="G28" s="21"/>
      <c r="H28" s="21"/>
    </row>
    <row r="29" spans="1:9" ht="12.75">
      <c r="A29" s="30"/>
      <c r="B29" s="10"/>
      <c r="C29" s="10"/>
      <c r="D29" s="10"/>
      <c r="E29" s="10"/>
      <c r="F29" s="10"/>
      <c r="G29" s="10"/>
      <c r="H29" s="10"/>
      <c r="I29" s="31"/>
    </row>
    <row r="30" spans="1:9" ht="12.75">
      <c r="A30" s="7"/>
      <c r="B30" s="12"/>
      <c r="C30" s="12"/>
      <c r="D30" s="12"/>
      <c r="E30" s="12"/>
      <c r="F30" s="12"/>
      <c r="G30" s="12"/>
      <c r="H30" s="12"/>
      <c r="I30" s="31"/>
    </row>
    <row r="31" spans="1:9" ht="12.75">
      <c r="A31" s="7"/>
      <c r="B31" s="12"/>
      <c r="C31" s="12"/>
      <c r="D31" s="12"/>
      <c r="E31" s="12"/>
      <c r="F31" s="12"/>
      <c r="G31" s="12"/>
      <c r="H31" s="12"/>
      <c r="I31" s="31"/>
    </row>
    <row r="32" spans="1:9" ht="12.75">
      <c r="A32" s="7"/>
      <c r="B32" s="12"/>
      <c r="C32" s="12"/>
      <c r="D32" s="12"/>
      <c r="E32" s="12"/>
      <c r="F32" s="12"/>
      <c r="G32" s="12"/>
      <c r="H32" s="12"/>
      <c r="I32" s="31"/>
    </row>
    <row r="33" spans="1:9" ht="12.75">
      <c r="A33" s="7"/>
      <c r="B33" s="12"/>
      <c r="C33" s="12"/>
      <c r="D33" s="12"/>
      <c r="E33" s="12"/>
      <c r="F33" s="12"/>
      <c r="G33" s="12"/>
      <c r="H33" s="12"/>
      <c r="I33" s="31"/>
    </row>
    <row r="34" spans="1:9" ht="12.75">
      <c r="A34" s="7"/>
      <c r="B34" s="12"/>
      <c r="C34" s="12"/>
      <c r="D34" s="12"/>
      <c r="E34" s="12"/>
      <c r="F34" s="12"/>
      <c r="G34" s="12"/>
      <c r="H34" s="12"/>
      <c r="I34" s="31"/>
    </row>
    <row r="35" spans="1:9" ht="12.75">
      <c r="A35" s="32"/>
      <c r="B35" s="15"/>
      <c r="C35" s="15"/>
      <c r="D35" s="15"/>
      <c r="E35" s="15"/>
      <c r="F35" s="15"/>
      <c r="G35" s="15"/>
      <c r="H35" s="15"/>
      <c r="I35" s="31"/>
    </row>
    <row r="36" spans="1:9" ht="12.75">
      <c r="A36" s="33"/>
      <c r="B36" s="15"/>
      <c r="C36" s="15"/>
      <c r="D36" s="15"/>
      <c r="E36" s="15"/>
      <c r="F36" s="15"/>
      <c r="G36" s="15"/>
      <c r="H36" s="15"/>
      <c r="I36" s="31"/>
    </row>
    <row r="37" spans="1:9" ht="12.75">
      <c r="A37" s="33"/>
      <c r="B37" s="15"/>
      <c r="C37" s="15"/>
      <c r="D37" s="15"/>
      <c r="E37" s="15"/>
      <c r="F37" s="15"/>
      <c r="G37" s="15"/>
      <c r="H37" s="15"/>
      <c r="I37" s="31"/>
    </row>
    <row r="38" spans="1:9" ht="12.75">
      <c r="A38" s="7"/>
      <c r="B38" s="7"/>
      <c r="C38" s="7"/>
      <c r="D38" s="15"/>
      <c r="E38" s="7"/>
      <c r="F38" s="7"/>
      <c r="G38" s="7"/>
      <c r="H38" s="7"/>
      <c r="I38" s="31"/>
    </row>
    <row r="39" spans="1:9" ht="12.75">
      <c r="A39" s="7"/>
      <c r="B39" s="22"/>
      <c r="C39" s="18"/>
      <c r="D39" s="18"/>
      <c r="E39" s="18"/>
      <c r="F39" s="18"/>
      <c r="G39" s="18"/>
      <c r="H39" s="18"/>
      <c r="I39" s="31"/>
    </row>
    <row r="40" spans="1:9" ht="12.75">
      <c r="A40" s="7"/>
      <c r="B40" s="22"/>
      <c r="C40" s="18"/>
      <c r="D40" s="18"/>
      <c r="E40" s="18"/>
      <c r="F40" s="18"/>
      <c r="G40" s="18"/>
      <c r="H40" s="18"/>
      <c r="I40" s="31"/>
    </row>
    <row r="41" spans="1:9" ht="12.75">
      <c r="A41" s="7"/>
      <c r="B41" s="34"/>
      <c r="C41" s="18"/>
      <c r="D41" s="18"/>
      <c r="E41" s="18"/>
      <c r="F41" s="18"/>
      <c r="G41" s="18"/>
      <c r="H41" s="18"/>
      <c r="I41" s="3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BFA</dc:creator>
  <cp:keywords/>
  <dc:description/>
  <cp:lastModifiedBy>SHUGHES</cp:lastModifiedBy>
  <cp:lastPrinted>2002-09-04T14:16:49Z</cp:lastPrinted>
  <dcterms:created xsi:type="dcterms:W3CDTF">2002-09-04T14:00:39Z</dcterms:created>
  <dcterms:modified xsi:type="dcterms:W3CDTF">2003-01-24T13:55:54Z</dcterms:modified>
  <cp:category/>
  <cp:version/>
  <cp:contentType/>
  <cp:contentStatus/>
</cp:coreProperties>
</file>