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<sst xmlns="http://schemas.openxmlformats.org/spreadsheetml/2006/main" count="60" uniqueCount="47">
  <si>
    <t>BIO</t>
  </si>
  <si>
    <t>CISE</t>
  </si>
  <si>
    <t>ENG</t>
  </si>
  <si>
    <t>GEO</t>
  </si>
  <si>
    <t>MPS</t>
  </si>
  <si>
    <t>SBE</t>
  </si>
  <si>
    <t>OPP</t>
  </si>
  <si>
    <t>R&amp;RA</t>
  </si>
  <si>
    <t>Total</t>
  </si>
  <si>
    <t>EHR</t>
  </si>
  <si>
    <t>TOTAL</t>
  </si>
  <si>
    <t>MREFC</t>
  </si>
  <si>
    <t xml:space="preserve">  NEES</t>
  </si>
  <si>
    <t xml:space="preserve">  HIAPER</t>
  </si>
  <si>
    <t xml:space="preserve">  South Pole Station</t>
  </si>
  <si>
    <t xml:space="preserve">  Earth Scope</t>
  </si>
  <si>
    <t xml:space="preserve">  NEON</t>
  </si>
  <si>
    <t xml:space="preserve">  IceCube</t>
  </si>
  <si>
    <t xml:space="preserve">  ALMA</t>
  </si>
  <si>
    <t xml:space="preserve">  Large Hadron Collider (LHC)</t>
  </si>
  <si>
    <t xml:space="preserve">  Terascale Computing Syst (TCS)</t>
  </si>
  <si>
    <t>NSF TOTAL</t>
  </si>
  <si>
    <t>IA</t>
  </si>
  <si>
    <t>MREFC Subtotals</t>
  </si>
  <si>
    <t xml:space="preserve">  Space Rental Direct</t>
  </si>
  <si>
    <t xml:space="preserve">  PC&amp;B Direct</t>
  </si>
  <si>
    <t xml:space="preserve">  Distributed S&amp;E Direct</t>
  </si>
  <si>
    <t>OIG Allocation</t>
  </si>
  <si>
    <t>People</t>
  </si>
  <si>
    <t>Ideas</t>
  </si>
  <si>
    <t>Tools</t>
  </si>
  <si>
    <t>FULL BUDGETARY COST</t>
  </si>
  <si>
    <t>S&amp;E Direct &amp; Indirect Subtotals</t>
  </si>
  <si>
    <t>Direct S&amp;E</t>
  </si>
  <si>
    <t>Indirect S&amp;E Cost Allocation</t>
  </si>
  <si>
    <t>Total Directorate FY 2004</t>
  </si>
  <si>
    <t>FY 2004 CONGRESSIONAL</t>
  </si>
  <si>
    <t xml:space="preserve">  REQUEST</t>
  </si>
  <si>
    <t>Direct S&amp;E Subtotals</t>
  </si>
  <si>
    <t>Subtotals may not add due to rounding.</t>
  </si>
  <si>
    <t xml:space="preserve">          (Dollars in Thousands)</t>
  </si>
  <si>
    <t xml:space="preserve">  Request including MREFC</t>
  </si>
  <si>
    <t xml:space="preserve">            FY 2004 FULL BUDGETARY COSTING</t>
  </si>
  <si>
    <t xml:space="preserve">                Salaries and Expenses (S&amp;E), and the Office of Inspector General (OIG)</t>
  </si>
  <si>
    <t>Table 1:  Allocation of Major Research Equipment and Facilities Construction (MREFC),</t>
  </si>
  <si>
    <t xml:space="preserve">              FY 2004 FULL BUDGETARY COSTING</t>
  </si>
  <si>
    <t xml:space="preserve">        Table 2:  Allocation by People, Ideas, and Tools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</si>
</sst>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3" fillId="0" borderId="2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4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4" fillId="0" borderId="7" xfId="15" applyNumberFormat="1" applyFont="1" applyBorder="1" applyAlignment="1">
      <alignment/>
    </xf>
    <xf numFmtId="165" fontId="5" fillId="0" borderId="8" xfId="15" applyNumberFormat="1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2" xfId="0" applyNumberFormat="1" applyFont="1" applyBorder="1" applyAlignment="1">
      <alignment/>
    </xf>
    <xf numFmtId="0" fontId="3" fillId="0" borderId="12" xfId="0" applyFont="1" applyBorder="1" applyAlignment="1">
      <alignment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165" fontId="3" fillId="0" borderId="6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165" fontId="2" fillId="0" borderId="19" xfId="15" applyNumberFormat="1" applyFont="1" applyBorder="1" applyAlignment="1">
      <alignment/>
    </xf>
    <xf numFmtId="165" fontId="2" fillId="0" borderId="16" xfId="15" applyNumberFormat="1" applyFont="1" applyBorder="1" applyAlignment="1">
      <alignment/>
    </xf>
    <xf numFmtId="165" fontId="2" fillId="0" borderId="16" xfId="15" applyNumberFormat="1" applyFont="1" applyBorder="1" applyAlignment="1">
      <alignment horizontal="right"/>
    </xf>
    <xf numFmtId="165" fontId="3" fillId="0" borderId="16" xfId="15" applyNumberFormat="1" applyFont="1" applyBorder="1" applyAlignment="1">
      <alignment/>
    </xf>
    <xf numFmtId="165" fontId="2" fillId="0" borderId="17" xfId="15" applyNumberFormat="1" applyFont="1" applyBorder="1" applyAlignment="1">
      <alignment/>
    </xf>
    <xf numFmtId="165" fontId="3" fillId="0" borderId="2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3" fillId="0" borderId="21" xfId="15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8" xfId="0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3" fillId="0" borderId="8" xfId="15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0" fontId="3" fillId="0" borderId="22" xfId="0" applyFont="1" applyBorder="1" applyAlignment="1">
      <alignment/>
    </xf>
    <xf numFmtId="165" fontId="3" fillId="0" borderId="17" xfId="0" applyNumberFormat="1" applyFont="1" applyBorder="1" applyAlignment="1">
      <alignment/>
    </xf>
    <xf numFmtId="0" fontId="2" fillId="0" borderId="23" xfId="0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165" fontId="3" fillId="0" borderId="8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26" xfId="0" applyFont="1" applyBorder="1" applyAlignment="1">
      <alignment/>
    </xf>
    <xf numFmtId="165" fontId="3" fillId="0" borderId="27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5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tabSelected="1" zoomScale="75" zoomScaleNormal="75" workbookViewId="0" topLeftCell="C1">
      <selection activeCell="J39" sqref="J39"/>
    </sheetView>
  </sheetViews>
  <sheetFormatPr defaultColWidth="9.140625" defaultRowHeight="12.75"/>
  <cols>
    <col min="1" max="1" width="30.7109375" style="0" customWidth="1"/>
    <col min="2" max="2" width="9.8515625" style="0" bestFit="1" customWidth="1"/>
    <col min="3" max="5" width="11.421875" style="0" customWidth="1"/>
    <col min="6" max="6" width="12.00390625" style="0" customWidth="1"/>
    <col min="7" max="9" width="9.8515625" style="0" bestFit="1" customWidth="1"/>
    <col min="10" max="10" width="11.57421875" style="0" bestFit="1" customWidth="1"/>
    <col min="11" max="11" width="9.8515625" style="0" bestFit="1" customWidth="1"/>
    <col min="12" max="12" width="11.57421875" style="0" bestFit="1" customWidth="1"/>
    <col min="13" max="13" width="7.28125" style="0" customWidth="1"/>
  </cols>
  <sheetData>
    <row r="2" spans="1:13" ht="15.75">
      <c r="A2" s="3"/>
      <c r="B2" s="4"/>
      <c r="C2" s="4"/>
      <c r="D2" s="4" t="s">
        <v>45</v>
      </c>
      <c r="E2" s="75"/>
      <c r="F2" s="3"/>
      <c r="G2" s="3"/>
      <c r="H2" s="3"/>
      <c r="I2" s="3"/>
      <c r="J2" s="3"/>
      <c r="K2" s="3"/>
      <c r="L2" s="5"/>
      <c r="M2" s="1"/>
    </row>
    <row r="3" spans="1:13" ht="15.75">
      <c r="A3" s="3"/>
      <c r="B3" s="4"/>
      <c r="C3" s="4"/>
      <c r="D3" s="75"/>
      <c r="E3" s="75"/>
      <c r="F3" s="3"/>
      <c r="G3" s="3"/>
      <c r="H3" s="3"/>
      <c r="I3" s="3"/>
      <c r="J3" s="3"/>
      <c r="K3" s="3"/>
      <c r="L3" s="5"/>
      <c r="M3" s="1"/>
    </row>
    <row r="4" spans="1:13" ht="15">
      <c r="A4" s="3"/>
      <c r="B4" s="4"/>
      <c r="C4" s="4" t="s">
        <v>44</v>
      </c>
      <c r="D4" s="4"/>
      <c r="E4" s="4"/>
      <c r="F4" s="3"/>
      <c r="G4" s="3"/>
      <c r="H4" s="3"/>
      <c r="I4" s="3"/>
      <c r="J4" s="3"/>
      <c r="K4" s="3"/>
      <c r="L4" s="5"/>
      <c r="M4" s="1"/>
    </row>
    <row r="5" spans="1:13" ht="15">
      <c r="A5" s="3"/>
      <c r="B5" s="4"/>
      <c r="C5" s="4" t="s">
        <v>43</v>
      </c>
      <c r="D5" s="4"/>
      <c r="E5" s="4"/>
      <c r="F5" s="3"/>
      <c r="G5" s="3"/>
      <c r="H5" s="3"/>
      <c r="I5" s="3"/>
      <c r="J5" s="3"/>
      <c r="K5" s="3"/>
      <c r="L5" s="5"/>
      <c r="M5" s="1"/>
    </row>
    <row r="6" spans="1:13" ht="15.75" thickBot="1">
      <c r="A6" s="6"/>
      <c r="B6" s="7"/>
      <c r="C6" s="7"/>
      <c r="D6" s="7"/>
      <c r="E6" s="7" t="s">
        <v>40</v>
      </c>
      <c r="F6" s="7"/>
      <c r="G6" s="6"/>
      <c r="H6" s="6"/>
      <c r="I6" s="6"/>
      <c r="J6" s="6"/>
      <c r="K6" s="6"/>
      <c r="L6" s="6"/>
      <c r="M6" s="1"/>
    </row>
    <row r="7" spans="1:12" ht="15">
      <c r="A7" s="8"/>
      <c r="B7" s="9"/>
      <c r="C7" s="9"/>
      <c r="D7" s="9"/>
      <c r="E7" s="9"/>
      <c r="F7" s="9"/>
      <c r="G7" s="9"/>
      <c r="H7" s="9"/>
      <c r="I7" s="4"/>
      <c r="J7" s="10" t="s">
        <v>7</v>
      </c>
      <c r="K7" s="9"/>
      <c r="L7" s="11"/>
    </row>
    <row r="8" spans="1:12" ht="14.25">
      <c r="A8" s="9"/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3" t="s">
        <v>22</v>
      </c>
      <c r="J8" s="12" t="s">
        <v>8</v>
      </c>
      <c r="K8" s="12" t="s">
        <v>9</v>
      </c>
      <c r="L8" s="14" t="s">
        <v>10</v>
      </c>
    </row>
    <row r="9" spans="1:12" ht="15">
      <c r="A9" s="9" t="s">
        <v>36</v>
      </c>
      <c r="B9" s="8"/>
      <c r="C9" s="8"/>
      <c r="D9" s="8"/>
      <c r="E9" s="8"/>
      <c r="F9" s="8"/>
      <c r="G9" s="8"/>
      <c r="H9" s="8"/>
      <c r="I9" s="3"/>
      <c r="J9" s="8"/>
      <c r="K9" s="8"/>
      <c r="L9" s="15"/>
    </row>
    <row r="10" spans="1:12" ht="14.25">
      <c r="A10" s="16" t="s">
        <v>37</v>
      </c>
      <c r="B10" s="17">
        <v>562220</v>
      </c>
      <c r="C10" s="17">
        <v>584260</v>
      </c>
      <c r="D10" s="17">
        <v>536570</v>
      </c>
      <c r="E10" s="17">
        <v>687920</v>
      </c>
      <c r="F10" s="17">
        <v>1061270</v>
      </c>
      <c r="G10" s="17">
        <v>211740</v>
      </c>
      <c r="H10" s="17">
        <v>329930</v>
      </c>
      <c r="I10" s="18">
        <v>132450</v>
      </c>
      <c r="J10" s="17">
        <f>SUM(B10:I10)</f>
        <v>4106360</v>
      </c>
      <c r="K10" s="17">
        <v>938040</v>
      </c>
      <c r="L10" s="19">
        <f>SUM(J10:K10)</f>
        <v>5044400</v>
      </c>
    </row>
    <row r="11" spans="1:12" ht="15">
      <c r="A11" s="20" t="s">
        <v>11</v>
      </c>
      <c r="B11" s="21"/>
      <c r="C11" s="21"/>
      <c r="D11" s="21"/>
      <c r="E11" s="21"/>
      <c r="F11" s="21"/>
      <c r="G11" s="21"/>
      <c r="H11" s="21"/>
      <c r="I11" s="22"/>
      <c r="J11" s="23"/>
      <c r="K11" s="24"/>
      <c r="L11" s="23"/>
    </row>
    <row r="12" spans="1:12" ht="15">
      <c r="A12" s="57" t="s">
        <v>19</v>
      </c>
      <c r="B12" s="21"/>
      <c r="C12" s="21"/>
      <c r="D12" s="21"/>
      <c r="E12" s="21"/>
      <c r="F12" s="21"/>
      <c r="G12" s="21"/>
      <c r="H12" s="21"/>
      <c r="I12" s="22"/>
      <c r="J12" s="23">
        <f>SUM(B12:H12)</f>
        <v>0</v>
      </c>
      <c r="K12" s="25">
        <v>0</v>
      </c>
      <c r="L12" s="26">
        <f>SUM(J12:K12)</f>
        <v>0</v>
      </c>
    </row>
    <row r="13" spans="1:12" ht="15">
      <c r="A13" s="57" t="s">
        <v>12</v>
      </c>
      <c r="B13" s="21"/>
      <c r="C13" s="21"/>
      <c r="D13" s="21">
        <v>8000</v>
      </c>
      <c r="E13" s="21"/>
      <c r="F13" s="21"/>
      <c r="G13" s="21"/>
      <c r="H13" s="21"/>
      <c r="I13" s="22"/>
      <c r="J13" s="23">
        <f aca="true" t="shared" si="0" ref="J13:J19">SUM(B13:H13)</f>
        <v>8000</v>
      </c>
      <c r="K13" s="25">
        <v>0</v>
      </c>
      <c r="L13" s="26">
        <f aca="true" t="shared" si="1" ref="L13:L19">SUM(J13:K13)</f>
        <v>8000</v>
      </c>
    </row>
    <row r="14" spans="1:12" ht="15">
      <c r="A14" s="57" t="s">
        <v>20</v>
      </c>
      <c r="B14" s="21"/>
      <c r="C14" s="21"/>
      <c r="D14" s="21"/>
      <c r="E14" s="21"/>
      <c r="F14" s="21"/>
      <c r="G14" s="21"/>
      <c r="H14" s="60"/>
      <c r="I14" s="60"/>
      <c r="J14" s="23">
        <f t="shared" si="0"/>
        <v>0</v>
      </c>
      <c r="K14" s="25">
        <v>0</v>
      </c>
      <c r="L14" s="26">
        <f t="shared" si="1"/>
        <v>0</v>
      </c>
    </row>
    <row r="15" spans="1:12" ht="15">
      <c r="A15" s="57" t="s">
        <v>13</v>
      </c>
      <c r="B15" s="21"/>
      <c r="C15" s="21"/>
      <c r="D15" s="21"/>
      <c r="E15" s="21">
        <v>25530</v>
      </c>
      <c r="F15" s="21"/>
      <c r="G15" s="21"/>
      <c r="H15" s="60"/>
      <c r="I15" s="60"/>
      <c r="J15" s="23">
        <f t="shared" si="0"/>
        <v>25530</v>
      </c>
      <c r="K15" s="25">
        <v>0</v>
      </c>
      <c r="L15" s="26">
        <f t="shared" si="1"/>
        <v>25530</v>
      </c>
    </row>
    <row r="16" spans="1:12" ht="15">
      <c r="A16" s="57" t="s">
        <v>14</v>
      </c>
      <c r="B16" s="21"/>
      <c r="C16" s="21"/>
      <c r="D16" s="21"/>
      <c r="E16" s="21"/>
      <c r="F16" s="21"/>
      <c r="G16" s="21"/>
      <c r="H16" s="60">
        <v>960</v>
      </c>
      <c r="I16" s="60"/>
      <c r="J16" s="23">
        <f t="shared" si="0"/>
        <v>960</v>
      </c>
      <c r="K16" s="25">
        <v>0</v>
      </c>
      <c r="L16" s="26">
        <f t="shared" si="1"/>
        <v>960</v>
      </c>
    </row>
    <row r="17" spans="1:12" ht="15">
      <c r="A17" s="57" t="s">
        <v>15</v>
      </c>
      <c r="B17" s="21"/>
      <c r="C17" s="21"/>
      <c r="D17" s="21"/>
      <c r="E17" s="21">
        <v>45000</v>
      </c>
      <c r="F17" s="21"/>
      <c r="G17" s="21"/>
      <c r="H17" s="60"/>
      <c r="I17" s="60"/>
      <c r="J17" s="23">
        <f t="shared" si="0"/>
        <v>45000</v>
      </c>
      <c r="K17" s="25">
        <v>0</v>
      </c>
      <c r="L17" s="26">
        <f t="shared" si="1"/>
        <v>45000</v>
      </c>
    </row>
    <row r="18" spans="1:12" ht="15">
      <c r="A18" s="57" t="s">
        <v>16</v>
      </c>
      <c r="B18" s="21">
        <v>12000</v>
      </c>
      <c r="C18" s="21"/>
      <c r="D18" s="21"/>
      <c r="E18" s="21"/>
      <c r="F18" s="21"/>
      <c r="G18" s="21"/>
      <c r="H18" s="60"/>
      <c r="I18" s="60"/>
      <c r="J18" s="23">
        <f t="shared" si="0"/>
        <v>12000</v>
      </c>
      <c r="K18" s="25">
        <v>0</v>
      </c>
      <c r="L18" s="26">
        <f t="shared" si="1"/>
        <v>12000</v>
      </c>
    </row>
    <row r="19" spans="1:12" ht="15">
      <c r="A19" s="8" t="s">
        <v>17</v>
      </c>
      <c r="B19" s="21"/>
      <c r="C19" s="21"/>
      <c r="D19" s="21"/>
      <c r="E19" s="21"/>
      <c r="F19" s="21"/>
      <c r="G19" s="21"/>
      <c r="H19" s="60">
        <v>60000</v>
      </c>
      <c r="I19" s="60"/>
      <c r="J19" s="23">
        <f t="shared" si="0"/>
        <v>60000</v>
      </c>
      <c r="K19" s="25">
        <v>0</v>
      </c>
      <c r="L19" s="26">
        <f t="shared" si="1"/>
        <v>60000</v>
      </c>
    </row>
    <row r="20" spans="1:12" ht="15">
      <c r="A20" s="58" t="s">
        <v>18</v>
      </c>
      <c r="B20" s="21"/>
      <c r="C20" s="21"/>
      <c r="D20" s="21"/>
      <c r="E20" s="21"/>
      <c r="F20" s="21">
        <v>50840</v>
      </c>
      <c r="G20" s="21"/>
      <c r="H20" s="60"/>
      <c r="I20" s="60"/>
      <c r="J20" s="23">
        <f>SUM(B20:H20)</f>
        <v>50840</v>
      </c>
      <c r="K20" s="27">
        <v>0</v>
      </c>
      <c r="L20" s="17">
        <f>SUM(J20:K20)</f>
        <v>50840</v>
      </c>
    </row>
    <row r="21" spans="1:12" ht="15.75" thickBot="1">
      <c r="A21" s="59" t="s">
        <v>23</v>
      </c>
      <c r="B21" s="61">
        <f aca="true" t="shared" si="2" ref="B21:I21">SUM(B12:B20)</f>
        <v>12000</v>
      </c>
      <c r="C21" s="61">
        <f t="shared" si="2"/>
        <v>0</v>
      </c>
      <c r="D21" s="61">
        <f t="shared" si="2"/>
        <v>8000</v>
      </c>
      <c r="E21" s="61">
        <f t="shared" si="2"/>
        <v>70530</v>
      </c>
      <c r="F21" s="61">
        <f t="shared" si="2"/>
        <v>50840</v>
      </c>
      <c r="G21" s="61">
        <f t="shared" si="2"/>
        <v>0</v>
      </c>
      <c r="H21" s="29">
        <f t="shared" si="2"/>
        <v>60960</v>
      </c>
      <c r="I21" s="61">
        <f t="shared" si="2"/>
        <v>0</v>
      </c>
      <c r="J21" s="61">
        <f>SUM(B21:H21)</f>
        <v>202330</v>
      </c>
      <c r="K21" s="28">
        <f>SUM(K12:K20)</f>
        <v>0</v>
      </c>
      <c r="L21" s="29">
        <f>SUM(L12:L20)</f>
        <v>202330</v>
      </c>
    </row>
    <row r="22" spans="1:12" ht="15" thickTop="1">
      <c r="A22" s="76" t="s">
        <v>35</v>
      </c>
      <c r="B22" s="77"/>
      <c r="C22" s="77"/>
      <c r="D22" s="77"/>
      <c r="E22" s="77"/>
      <c r="F22" s="77"/>
      <c r="G22" s="77"/>
      <c r="H22" s="77"/>
      <c r="I22" s="77"/>
      <c r="J22" s="78"/>
      <c r="K22" s="77"/>
      <c r="L22" s="78"/>
    </row>
    <row r="23" spans="1:12" ht="15" thickBot="1">
      <c r="A23" s="80" t="s">
        <v>41</v>
      </c>
      <c r="B23" s="79">
        <f>SUM(B10+B21)</f>
        <v>574220</v>
      </c>
      <c r="C23" s="79">
        <f aca="true" t="shared" si="3" ref="C23:I23">SUM(C10+C21)</f>
        <v>584260</v>
      </c>
      <c r="D23" s="79">
        <f t="shared" si="3"/>
        <v>544570</v>
      </c>
      <c r="E23" s="79">
        <f t="shared" si="3"/>
        <v>758450</v>
      </c>
      <c r="F23" s="79">
        <f t="shared" si="3"/>
        <v>1112110</v>
      </c>
      <c r="G23" s="79">
        <f t="shared" si="3"/>
        <v>211740</v>
      </c>
      <c r="H23" s="79">
        <f t="shared" si="3"/>
        <v>390890</v>
      </c>
      <c r="I23" s="79">
        <f t="shared" si="3"/>
        <v>132450</v>
      </c>
      <c r="J23" s="79">
        <f>SUM(J10+J21)</f>
        <v>4308690</v>
      </c>
      <c r="K23" s="79">
        <f>SUM(K10:K21)</f>
        <v>938040</v>
      </c>
      <c r="L23" s="79">
        <f>SUM(L10+L21)</f>
        <v>5246730</v>
      </c>
    </row>
    <row r="24" spans="1:12" ht="14.25">
      <c r="A24" s="20" t="s">
        <v>33</v>
      </c>
      <c r="B24" s="34"/>
      <c r="C24" s="34"/>
      <c r="D24" s="34"/>
      <c r="E24" s="34"/>
      <c r="F24" s="34"/>
      <c r="G24" s="34"/>
      <c r="H24" s="34"/>
      <c r="I24" s="34"/>
      <c r="J24" s="34"/>
      <c r="K24" s="31"/>
      <c r="L24" s="34"/>
    </row>
    <row r="25" spans="1:12" ht="15">
      <c r="A25" s="57" t="s">
        <v>24</v>
      </c>
      <c r="B25" s="62">
        <v>1068</v>
      </c>
      <c r="C25" s="62">
        <v>910</v>
      </c>
      <c r="D25" s="62">
        <v>1253</v>
      </c>
      <c r="E25" s="62">
        <v>939</v>
      </c>
      <c r="F25" s="62">
        <v>1149</v>
      </c>
      <c r="G25" s="62">
        <v>1223</v>
      </c>
      <c r="H25" s="62">
        <v>478</v>
      </c>
      <c r="I25" s="62">
        <v>0</v>
      </c>
      <c r="J25" s="62">
        <f>SUM(B25:I25)</f>
        <v>7020</v>
      </c>
      <c r="K25" s="63">
        <v>1564</v>
      </c>
      <c r="L25" s="62">
        <f>SUM(J25:K25)</f>
        <v>8584</v>
      </c>
    </row>
    <row r="26" spans="1:12" ht="15">
      <c r="A26" s="57" t="s">
        <v>25</v>
      </c>
      <c r="B26" s="62">
        <v>11265</v>
      </c>
      <c r="C26" s="62">
        <v>7246</v>
      </c>
      <c r="D26" s="62">
        <v>14690</v>
      </c>
      <c r="E26" s="62">
        <v>12977</v>
      </c>
      <c r="F26" s="62">
        <v>15782</v>
      </c>
      <c r="G26" s="62">
        <v>18677</v>
      </c>
      <c r="H26" s="62">
        <v>6405</v>
      </c>
      <c r="I26" s="62">
        <v>0</v>
      </c>
      <c r="J26" s="62">
        <f>SUM(B26:I26)</f>
        <v>87042</v>
      </c>
      <c r="K26" s="63">
        <v>16995</v>
      </c>
      <c r="L26" s="62">
        <f>SUM(J26:K26)</f>
        <v>104037</v>
      </c>
    </row>
    <row r="27" spans="1:12" ht="15">
      <c r="A27" s="45" t="s">
        <v>26</v>
      </c>
      <c r="B27" s="64">
        <v>961</v>
      </c>
      <c r="C27" s="64">
        <v>729</v>
      </c>
      <c r="D27" s="64">
        <v>1168</v>
      </c>
      <c r="E27" s="64">
        <v>785</v>
      </c>
      <c r="F27" s="64">
        <v>1208</v>
      </c>
      <c r="G27" s="64">
        <v>836</v>
      </c>
      <c r="H27" s="64">
        <v>528</v>
      </c>
      <c r="I27" s="64">
        <v>0</v>
      </c>
      <c r="J27" s="64">
        <f>SUM(B27:I27)</f>
        <v>6215</v>
      </c>
      <c r="K27" s="65">
        <v>969</v>
      </c>
      <c r="L27" s="64">
        <f>SUM(J27:K27)</f>
        <v>7184</v>
      </c>
    </row>
    <row r="28" spans="1:12" ht="14.25">
      <c r="A28" s="66" t="s">
        <v>38</v>
      </c>
      <c r="B28" s="67">
        <f>SUM(B25:B27)</f>
        <v>13294</v>
      </c>
      <c r="C28" s="67">
        <f aca="true" t="shared" si="4" ref="C28:L28">SUM(C25:C27)</f>
        <v>8885</v>
      </c>
      <c r="D28" s="67">
        <f t="shared" si="4"/>
        <v>17111</v>
      </c>
      <c r="E28" s="67">
        <f t="shared" si="4"/>
        <v>14701</v>
      </c>
      <c r="F28" s="67">
        <f t="shared" si="4"/>
        <v>18139</v>
      </c>
      <c r="G28" s="67">
        <f t="shared" si="4"/>
        <v>20736</v>
      </c>
      <c r="H28" s="67">
        <f t="shared" si="4"/>
        <v>7411</v>
      </c>
      <c r="I28" s="67">
        <f t="shared" si="4"/>
        <v>0</v>
      </c>
      <c r="J28" s="67">
        <f t="shared" si="4"/>
        <v>100277</v>
      </c>
      <c r="K28" s="67">
        <f t="shared" si="4"/>
        <v>19528</v>
      </c>
      <c r="L28" s="67">
        <f t="shared" si="4"/>
        <v>119805</v>
      </c>
    </row>
    <row r="29" spans="1:12" ht="15.75" thickBot="1">
      <c r="A29" s="68" t="s">
        <v>34</v>
      </c>
      <c r="B29" s="69">
        <v>11839</v>
      </c>
      <c r="C29" s="69">
        <v>12055</v>
      </c>
      <c r="D29" s="69">
        <v>11295</v>
      </c>
      <c r="E29" s="69">
        <v>15748</v>
      </c>
      <c r="F29" s="69">
        <v>23026</v>
      </c>
      <c r="G29" s="69">
        <v>4345</v>
      </c>
      <c r="H29" s="69">
        <v>8146</v>
      </c>
      <c r="I29" s="69">
        <v>0</v>
      </c>
      <c r="J29" s="69">
        <f>SUM(B29:I29)</f>
        <v>86454</v>
      </c>
      <c r="K29" s="70">
        <v>19441</v>
      </c>
      <c r="L29" s="69">
        <f>SUM(J29:K29)</f>
        <v>105895</v>
      </c>
    </row>
    <row r="30" spans="1:12" ht="15.75" thickBot="1" thickTop="1">
      <c r="A30" s="71" t="s">
        <v>32</v>
      </c>
      <c r="B30" s="72">
        <f>SUM(B28:B29)</f>
        <v>25133</v>
      </c>
      <c r="C30" s="72">
        <f aca="true" t="shared" si="5" ref="C30:L30">SUM(C28:C29)</f>
        <v>20940</v>
      </c>
      <c r="D30" s="72">
        <f t="shared" si="5"/>
        <v>28406</v>
      </c>
      <c r="E30" s="72">
        <f t="shared" si="5"/>
        <v>30449</v>
      </c>
      <c r="F30" s="72">
        <f t="shared" si="5"/>
        <v>41165</v>
      </c>
      <c r="G30" s="72">
        <f t="shared" si="5"/>
        <v>25081</v>
      </c>
      <c r="H30" s="72">
        <f t="shared" si="5"/>
        <v>15557</v>
      </c>
      <c r="I30" s="72">
        <f t="shared" si="5"/>
        <v>0</v>
      </c>
      <c r="J30" s="72">
        <f t="shared" si="5"/>
        <v>186731</v>
      </c>
      <c r="K30" s="72">
        <f t="shared" si="5"/>
        <v>38969</v>
      </c>
      <c r="L30" s="72">
        <f t="shared" si="5"/>
        <v>225700</v>
      </c>
    </row>
    <row r="31" spans="1:12" ht="15.75" thickBot="1" thickTop="1">
      <c r="A31" s="73" t="s">
        <v>27</v>
      </c>
      <c r="B31" s="74">
        <v>981</v>
      </c>
      <c r="C31" s="74">
        <v>998</v>
      </c>
      <c r="D31" s="74">
        <v>936</v>
      </c>
      <c r="E31" s="74">
        <v>1305</v>
      </c>
      <c r="F31" s="74">
        <v>1906</v>
      </c>
      <c r="G31" s="74">
        <v>360</v>
      </c>
      <c r="H31" s="74">
        <v>674</v>
      </c>
      <c r="I31" s="74">
        <v>0</v>
      </c>
      <c r="J31" s="74">
        <f>SUM(B31:I31)</f>
        <v>7160</v>
      </c>
      <c r="K31" s="74">
        <v>1610</v>
      </c>
      <c r="L31" s="72">
        <f>SUM(J31:K31)</f>
        <v>8770</v>
      </c>
    </row>
    <row r="32" spans="1:12" ht="15.75" thickBot="1" thickTop="1">
      <c r="A32" s="35" t="s">
        <v>21</v>
      </c>
      <c r="B32" s="36">
        <f>SUM(B23+B30+B31)</f>
        <v>600334</v>
      </c>
      <c r="C32" s="36">
        <f aca="true" t="shared" si="6" ref="C32:I32">SUM(C23+C30+C31)</f>
        <v>606198</v>
      </c>
      <c r="D32" s="36">
        <f t="shared" si="6"/>
        <v>573912</v>
      </c>
      <c r="E32" s="36">
        <f t="shared" si="6"/>
        <v>790204</v>
      </c>
      <c r="F32" s="36">
        <f t="shared" si="6"/>
        <v>1155181</v>
      </c>
      <c r="G32" s="36">
        <f t="shared" si="6"/>
        <v>237181</v>
      </c>
      <c r="H32" s="36">
        <f t="shared" si="6"/>
        <v>407121</v>
      </c>
      <c r="I32" s="36">
        <f t="shared" si="6"/>
        <v>132450</v>
      </c>
      <c r="J32" s="30">
        <f>SUM(B32:I32)</f>
        <v>4502581</v>
      </c>
      <c r="K32" s="36">
        <f>SUM(K23+K30+K31)</f>
        <v>978619</v>
      </c>
      <c r="L32" s="37">
        <f>SUM(L23+L30+L31)</f>
        <v>5481200</v>
      </c>
    </row>
    <row r="33" spans="1:12" ht="14.25">
      <c r="A33" s="3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6.75" customHeight="1">
      <c r="A34" s="38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4.25">
      <c r="A35" s="38"/>
      <c r="B35" s="31"/>
      <c r="C35" s="4"/>
      <c r="D35" s="4" t="s">
        <v>42</v>
      </c>
      <c r="E35" s="4"/>
      <c r="F35" s="31"/>
      <c r="G35" s="31"/>
      <c r="H35" s="31"/>
      <c r="I35" s="31"/>
      <c r="J35" s="31"/>
      <c r="K35" s="31"/>
      <c r="L35" s="31"/>
    </row>
    <row r="36" spans="1:12" ht="14.25">
      <c r="A36" s="38"/>
      <c r="B36" s="31"/>
      <c r="C36" s="4"/>
      <c r="D36" s="4"/>
      <c r="E36" s="4"/>
      <c r="F36" s="31"/>
      <c r="G36" s="31"/>
      <c r="H36" s="31"/>
      <c r="I36" s="31"/>
      <c r="J36" s="31"/>
      <c r="K36" s="31"/>
      <c r="L36" s="31"/>
    </row>
    <row r="37" spans="1:12" ht="14.25">
      <c r="A37" s="38"/>
      <c r="B37" s="31"/>
      <c r="C37" s="4"/>
      <c r="D37" s="4" t="s">
        <v>46</v>
      </c>
      <c r="E37" s="4"/>
      <c r="F37" s="31"/>
      <c r="G37" s="31"/>
      <c r="H37" s="31"/>
      <c r="I37" s="31"/>
      <c r="J37" s="31"/>
      <c r="K37" s="31"/>
      <c r="L37" s="31"/>
    </row>
    <row r="38" spans="1:13" ht="15" thickBot="1">
      <c r="A38" s="7"/>
      <c r="B38" s="32"/>
      <c r="C38" s="32"/>
      <c r="D38" s="32"/>
      <c r="E38" s="32" t="s">
        <v>40</v>
      </c>
      <c r="F38" s="32"/>
      <c r="G38" s="32"/>
      <c r="H38" s="32"/>
      <c r="I38" s="32"/>
      <c r="J38" s="32"/>
      <c r="K38" s="32"/>
      <c r="L38" s="32"/>
      <c r="M38" s="1"/>
    </row>
    <row r="39" spans="1:12" ht="15">
      <c r="A39" s="39"/>
      <c r="B39" s="8"/>
      <c r="C39" s="8"/>
      <c r="D39" s="8"/>
      <c r="E39" s="8"/>
      <c r="F39" s="8"/>
      <c r="G39" s="8"/>
      <c r="H39" s="8"/>
      <c r="I39" s="8"/>
      <c r="J39" s="8"/>
      <c r="K39" s="8"/>
      <c r="L39" s="40"/>
    </row>
    <row r="40" spans="1:12" ht="15" thickBot="1">
      <c r="A40" s="33" t="s">
        <v>35</v>
      </c>
      <c r="B40" s="41" t="s">
        <v>0</v>
      </c>
      <c r="C40" s="41" t="s">
        <v>1</v>
      </c>
      <c r="D40" s="41" t="s">
        <v>2</v>
      </c>
      <c r="E40" s="41" t="s">
        <v>3</v>
      </c>
      <c r="F40" s="41" t="s">
        <v>4</v>
      </c>
      <c r="G40" s="41" t="s">
        <v>5</v>
      </c>
      <c r="H40" s="41" t="s">
        <v>6</v>
      </c>
      <c r="I40" s="41" t="s">
        <v>22</v>
      </c>
      <c r="J40" s="41" t="s">
        <v>7</v>
      </c>
      <c r="K40" s="41" t="s">
        <v>9</v>
      </c>
      <c r="L40" s="42" t="s">
        <v>10</v>
      </c>
    </row>
    <row r="41" spans="1:12" ht="15.75" thickTop="1">
      <c r="A41" s="43" t="s">
        <v>28</v>
      </c>
      <c r="B41" s="48">
        <v>53499</v>
      </c>
      <c r="C41" s="48">
        <v>59806</v>
      </c>
      <c r="D41" s="48">
        <v>89053</v>
      </c>
      <c r="E41" s="48">
        <v>38444</v>
      </c>
      <c r="F41" s="48">
        <v>130200</v>
      </c>
      <c r="G41" s="48">
        <v>17504</v>
      </c>
      <c r="H41" s="49">
        <v>6804</v>
      </c>
      <c r="I41" s="50">
        <v>14000</v>
      </c>
      <c r="J41" s="50">
        <f>SUM(B41:I41)</f>
        <v>409310</v>
      </c>
      <c r="K41" s="49">
        <v>811229</v>
      </c>
      <c r="L41" s="51">
        <f>SUM(J41:K41)</f>
        <v>1220539</v>
      </c>
    </row>
    <row r="42" spans="1:12" ht="15">
      <c r="A42" s="44" t="s">
        <v>29</v>
      </c>
      <c r="B42" s="52">
        <v>471885</v>
      </c>
      <c r="C42" s="52">
        <v>371943</v>
      </c>
      <c r="D42" s="52">
        <v>464845</v>
      </c>
      <c r="E42" s="52">
        <v>416030</v>
      </c>
      <c r="F42" s="52">
        <v>699978</v>
      </c>
      <c r="G42" s="52">
        <v>173716</v>
      </c>
      <c r="H42" s="52">
        <v>82394</v>
      </c>
      <c r="I42" s="52">
        <v>24450</v>
      </c>
      <c r="J42" s="52">
        <f>SUM(B42:I42)</f>
        <v>2705241</v>
      </c>
      <c r="K42" s="52">
        <v>147662</v>
      </c>
      <c r="L42" s="53">
        <f>SUM(J42:K42)</f>
        <v>2852903</v>
      </c>
    </row>
    <row r="43" spans="1:12" ht="15.75" thickBot="1">
      <c r="A43" s="45" t="s">
        <v>30</v>
      </c>
      <c r="B43" s="54">
        <v>74950</v>
      </c>
      <c r="C43" s="55">
        <v>174449</v>
      </c>
      <c r="D43" s="55">
        <v>20014</v>
      </c>
      <c r="E43" s="55">
        <v>335730</v>
      </c>
      <c r="F43" s="55">
        <v>325003</v>
      </c>
      <c r="G43" s="55">
        <v>45961</v>
      </c>
      <c r="H43" s="54">
        <v>317923</v>
      </c>
      <c r="I43" s="54">
        <v>94000</v>
      </c>
      <c r="J43" s="54">
        <f>SUM(B43:I43)</f>
        <v>1388030</v>
      </c>
      <c r="K43" s="54">
        <v>19728</v>
      </c>
      <c r="L43" s="19">
        <f>SUM(J43:K43)</f>
        <v>1407758</v>
      </c>
    </row>
    <row r="44" spans="1:12" ht="15.75" thickBot="1" thickTop="1">
      <c r="A44" s="46" t="s">
        <v>31</v>
      </c>
      <c r="B44" s="56">
        <f>SUM(B41:B43)</f>
        <v>600334</v>
      </c>
      <c r="C44" s="56">
        <f>SUM(C41:C43)</f>
        <v>606198</v>
      </c>
      <c r="D44" s="56">
        <f>SUM(D41:D43)</f>
        <v>573912</v>
      </c>
      <c r="E44" s="56">
        <f aca="true" t="shared" si="7" ref="E44:K44">SUM(E41:E43)</f>
        <v>790204</v>
      </c>
      <c r="F44" s="56">
        <f t="shared" si="7"/>
        <v>1155181</v>
      </c>
      <c r="G44" s="56">
        <f t="shared" si="7"/>
        <v>237181</v>
      </c>
      <c r="H44" s="56">
        <f t="shared" si="7"/>
        <v>407121</v>
      </c>
      <c r="I44" s="56">
        <f>SUM(I41:I43)</f>
        <v>132450</v>
      </c>
      <c r="J44" s="56">
        <f>SUM(B44:I44)</f>
        <v>4502581</v>
      </c>
      <c r="K44" s="56">
        <f t="shared" si="7"/>
        <v>978619</v>
      </c>
      <c r="L44" s="56">
        <f>SUM(J44:K44)</f>
        <v>5481200</v>
      </c>
    </row>
    <row r="45" spans="1:12" ht="15">
      <c r="A45" s="47" t="s">
        <v>39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ht="12.75">
      <c r="A46" s="2"/>
    </row>
  </sheetData>
  <printOptions horizontalCentered="1"/>
  <pageMargins left="0.75" right="0.75" top="0.75" bottom="0.75" header="0.25" footer="0.25"/>
  <pageSetup horizontalDpi="600" verticalDpi="600" orientation="landscape" scale="70" r:id="rId1"/>
  <headerFooter alignWithMargins="0">
    <oddFooter>&amp;C&amp;11 145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barnold</dc:creator>
  <cp:keywords/>
  <dc:description/>
  <cp:lastModifiedBy>barnold</cp:lastModifiedBy>
  <cp:lastPrinted>2003-01-29T19:48:20Z</cp:lastPrinted>
  <dcterms:created xsi:type="dcterms:W3CDTF">2003-01-10T21:59:45Z</dcterms:created>
  <dcterms:modified xsi:type="dcterms:W3CDTF">2003-01-29T20:36:49Z</dcterms:modified>
  <cp:category/>
  <cp:version/>
  <cp:contentType/>
  <cp:contentStatus/>
</cp:coreProperties>
</file>