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14715" windowHeight="7935" activeTab="0"/>
  </bookViews>
  <sheets>
    <sheet name="Sheet1" sheetId="1" r:id="rId1"/>
  </sheets>
  <definedNames/>
  <calcPr fullCalcOnLoad="1"/>
</workbook>
</file>

<file path=xl/sharedStrings.xml><?xml version="1.0" encoding="utf-8"?>
<sst xmlns="http://schemas.openxmlformats.org/spreadsheetml/2006/main" count="30" uniqueCount="24">
  <si>
    <t>Gemini Funding Profile</t>
  </si>
  <si>
    <t>(Obligated Dollars and Estimates in Millions)</t>
  </si>
  <si>
    <t>Concept/ Development</t>
  </si>
  <si>
    <t>Implementation</t>
  </si>
  <si>
    <t>Operations &amp; Maintenance</t>
  </si>
  <si>
    <t>Totals</t>
  </si>
  <si>
    <t>Grand</t>
  </si>
  <si>
    <t>R&amp;RA</t>
  </si>
  <si>
    <t>MREFC</t>
  </si>
  <si>
    <t>Total</t>
  </si>
  <si>
    <t>FY 2004 &amp; Earlier</t>
  </si>
  <si>
    <t>FY 2005</t>
  </si>
  <si>
    <t xml:space="preserve">FY 2006 </t>
  </si>
  <si>
    <t>FY 2007 Request</t>
  </si>
  <si>
    <t>FY 2008 Request</t>
  </si>
  <si>
    <t>FY 2009 Estimate</t>
  </si>
  <si>
    <t>FY 2010 Estimate</t>
  </si>
  <si>
    <t>FY 2011 Estimate</t>
  </si>
  <si>
    <t>FY 2012 Estimate</t>
  </si>
  <si>
    <t>FY 2013 Estimate</t>
  </si>
  <si>
    <t>Subtotal, R&amp;RA</t>
  </si>
  <si>
    <t>Subtotal, MREFC</t>
  </si>
  <si>
    <t>Total, Each Stage</t>
  </si>
  <si>
    <t xml:space="preserve">NOTE: Reporting of costs in the categories of implementation and operations and maintenance is as considered and reported by NSF in its response to OIG report 01-2001.  FY 2005 - 2007 funding includes the cost of the Chilean capital return, consistent with the U.S. assumption of a portion of the Chilean share.  FY 2005 funding includes one time costs of $0.55 million for improved internet connectivity and instrumentation.  Funding under the current cooperative agreement ends in FY 2010.  The figures for FY 2006-2011 reflect the anticipated growth of the operating budget and funds for second generation instrumentation being used by the Observatory and the Gemini Board for planning purposes.  The anticipated lifetime of the Observatory is 25 years.  A steady state of about $25 million annually (plus inflation) is anticipated for the U.S. share of operations and continued support of instrumentation development.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</si>
</sst>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quot;-&quot;??"/>
    <numFmt numFmtId="165" formatCode="&quot;$&quot;#,##0.00;\-&quot;$&quot;#,##0.00;&quot;-&quot;??"/>
    <numFmt numFmtId="166" formatCode="&quot;$&quot;#,##0.00"/>
  </numFmts>
  <fonts count="5">
    <font>
      <sz val="10"/>
      <name val="Arial"/>
      <family val="0"/>
    </font>
    <font>
      <sz val="10"/>
      <name val="Times New Roman"/>
      <family val="1"/>
    </font>
    <font>
      <b/>
      <sz val="11"/>
      <name val="Times New Roman"/>
      <family val="1"/>
    </font>
    <font>
      <b/>
      <sz val="10"/>
      <name val="Times New Roman"/>
      <family val="1"/>
    </font>
    <font>
      <sz val="9"/>
      <name val="Times New Roman"/>
      <family val="1"/>
    </font>
  </fonts>
  <fills count="2">
    <fill>
      <patternFill/>
    </fill>
    <fill>
      <patternFill patternType="gray125"/>
    </fill>
  </fills>
  <borders count="27">
    <border>
      <left/>
      <right/>
      <top/>
      <bottom/>
      <diagonal/>
    </border>
    <border>
      <left style="medium"/>
      <right>
        <color indexed="63"/>
      </right>
      <top style="medium"/>
      <bottom>
        <color indexed="63"/>
      </bottom>
    </border>
    <border>
      <left style="thin"/>
      <right style="medium"/>
      <top style="medium"/>
      <bottom>
        <color indexed="63"/>
      </bottom>
    </border>
    <border>
      <left style="medium"/>
      <right>
        <color indexed="63"/>
      </right>
      <top>
        <color indexed="63"/>
      </top>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medium"/>
      <right>
        <color indexed="63"/>
      </right>
      <top style="thin"/>
      <bottom style="thin"/>
    </border>
    <border>
      <left style="medium"/>
      <right style="medium"/>
      <top style="thin"/>
      <bottom style="thin"/>
    </border>
    <border>
      <left style="medium"/>
      <right style="thin"/>
      <top style="thin"/>
      <bottom>
        <color indexed="63"/>
      </bottom>
    </border>
    <border>
      <left style="thin"/>
      <right style="medium"/>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color indexed="63"/>
      </right>
      <top>
        <color indexed="63"/>
      </top>
      <bottom style="double"/>
    </border>
    <border>
      <left style="medium"/>
      <right style="thin"/>
      <top style="thin"/>
      <bottom style="double"/>
    </border>
    <border>
      <left style="thin"/>
      <right style="medium"/>
      <top style="thin"/>
      <bottom style="double"/>
    </border>
    <border>
      <left style="medium"/>
      <right style="medium"/>
      <top style="thin"/>
      <bottom style="double"/>
    </border>
    <border>
      <left style="medium"/>
      <right>
        <color indexed="63"/>
      </right>
      <top>
        <color indexed="63"/>
      </top>
      <bottom style="medium"/>
    </border>
    <border>
      <left>
        <color indexed="63"/>
      </left>
      <right style="medium"/>
      <top style="double"/>
      <bottom style="medium"/>
    </border>
    <border>
      <left>
        <color indexed="63"/>
      </left>
      <right>
        <color indexed="63"/>
      </right>
      <top style="double"/>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1" fillId="0" borderId="0" xfId="0" applyFont="1" applyBorder="1" applyAlignment="1">
      <alignment/>
    </xf>
    <xf numFmtId="0" fontId="1" fillId="0" borderId="0" xfId="0" applyFont="1" applyBorder="1" applyAlignment="1">
      <alignment wrapText="1"/>
    </xf>
    <xf numFmtId="0" fontId="1" fillId="0" borderId="1" xfId="0" applyFont="1" applyBorder="1" applyAlignment="1">
      <alignment wrapText="1"/>
    </xf>
    <xf numFmtId="0" fontId="1" fillId="0" borderId="2" xfId="0" applyFont="1" applyBorder="1" applyAlignment="1">
      <alignment horizontal="right" wrapText="1"/>
    </xf>
    <xf numFmtId="0" fontId="1" fillId="0" borderId="3" xfId="0" applyFont="1" applyBorder="1" applyAlignment="1">
      <alignment wrapText="1"/>
    </xf>
    <xf numFmtId="0" fontId="1" fillId="0" borderId="4" xfId="0" applyFont="1" applyBorder="1" applyAlignment="1">
      <alignment horizontal="right" wrapText="1"/>
    </xf>
    <xf numFmtId="0" fontId="1" fillId="0" borderId="5" xfId="0" applyFont="1" applyBorder="1" applyAlignment="1">
      <alignment horizontal="right" wrapText="1"/>
    </xf>
    <xf numFmtId="0" fontId="1" fillId="0" borderId="6" xfId="0" applyFont="1" applyBorder="1" applyAlignment="1">
      <alignment horizontal="right" wrapText="1"/>
    </xf>
    <xf numFmtId="0" fontId="1" fillId="0" borderId="7" xfId="0" applyFont="1" applyBorder="1" applyAlignment="1">
      <alignment/>
    </xf>
    <xf numFmtId="164" fontId="1" fillId="0" borderId="4" xfId="0" applyNumberFormat="1" applyFont="1" applyBorder="1" applyAlignment="1">
      <alignment/>
    </xf>
    <xf numFmtId="164" fontId="1" fillId="0" borderId="5" xfId="0" applyNumberFormat="1" applyFont="1" applyBorder="1" applyAlignment="1">
      <alignment/>
    </xf>
    <xf numFmtId="165" fontId="1" fillId="0" borderId="8" xfId="0" applyNumberFormat="1" applyFont="1" applyBorder="1" applyAlignment="1">
      <alignment/>
    </xf>
    <xf numFmtId="0" fontId="1" fillId="0" borderId="3" xfId="0" applyFont="1" applyBorder="1" applyAlignment="1">
      <alignment/>
    </xf>
    <xf numFmtId="0" fontId="1" fillId="0" borderId="8" xfId="0" applyFont="1" applyBorder="1" applyAlignment="1">
      <alignment/>
    </xf>
    <xf numFmtId="164" fontId="1" fillId="0" borderId="9" xfId="0" applyNumberFormat="1" applyFont="1" applyBorder="1" applyAlignment="1">
      <alignment/>
    </xf>
    <xf numFmtId="164" fontId="1" fillId="0" borderId="10" xfId="0" applyNumberFormat="1" applyFont="1" applyBorder="1" applyAlignment="1">
      <alignment/>
    </xf>
    <xf numFmtId="165" fontId="1" fillId="0" borderId="11" xfId="0" applyNumberFormat="1" applyFont="1" applyBorder="1" applyAlignment="1">
      <alignment/>
    </xf>
    <xf numFmtId="0" fontId="1" fillId="0" borderId="12" xfId="0" applyFont="1" applyBorder="1" applyAlignment="1">
      <alignment/>
    </xf>
    <xf numFmtId="0" fontId="1" fillId="0" borderId="13" xfId="0" applyFont="1" applyBorder="1" applyAlignment="1">
      <alignment wrapText="1"/>
    </xf>
    <xf numFmtId="165" fontId="1" fillId="0" borderId="14" xfId="0" applyNumberFormat="1" applyFont="1" applyBorder="1" applyAlignment="1">
      <alignment/>
    </xf>
    <xf numFmtId="165" fontId="1" fillId="0" borderId="15" xfId="0" applyNumberFormat="1" applyFont="1" applyBorder="1" applyAlignment="1">
      <alignment/>
    </xf>
    <xf numFmtId="166" fontId="1" fillId="0" borderId="16" xfId="0" applyNumberFormat="1" applyFont="1" applyBorder="1" applyAlignment="1">
      <alignment/>
    </xf>
    <xf numFmtId="0" fontId="1" fillId="0" borderId="17" xfId="0" applyFont="1" applyBorder="1" applyAlignment="1">
      <alignment wrapText="1"/>
    </xf>
    <xf numFmtId="165" fontId="1" fillId="0" borderId="18" xfId="0" applyNumberFormat="1" applyFont="1" applyBorder="1" applyAlignment="1">
      <alignment/>
    </xf>
    <xf numFmtId="165" fontId="1" fillId="0" borderId="19" xfId="0" applyNumberFormat="1" applyFont="1" applyBorder="1" applyAlignment="1">
      <alignment/>
    </xf>
    <xf numFmtId="166" fontId="1" fillId="0" borderId="20" xfId="0" applyNumberFormat="1" applyFont="1" applyBorder="1" applyAlignment="1">
      <alignment/>
    </xf>
    <xf numFmtId="0" fontId="3" fillId="0" borderId="21" xfId="0" applyFont="1" applyBorder="1" applyAlignment="1">
      <alignment wrapText="1"/>
    </xf>
    <xf numFmtId="166" fontId="3" fillId="0" borderId="21" xfId="0" applyNumberFormat="1" applyFont="1" applyBorder="1" applyAlignment="1">
      <alignment/>
    </xf>
    <xf numFmtId="165" fontId="1" fillId="0" borderId="22" xfId="0" applyNumberFormat="1" applyFont="1" applyBorder="1" applyAlignment="1">
      <alignment/>
    </xf>
    <xf numFmtId="165" fontId="1" fillId="0" borderId="23" xfId="0" applyNumberFormat="1" applyFont="1" applyBorder="1" applyAlignment="1">
      <alignment/>
    </xf>
    <xf numFmtId="0" fontId="4" fillId="0" borderId="24" xfId="0" applyFont="1" applyBorder="1" applyAlignment="1">
      <alignment horizontal="justify" vertical="top" wrapText="1"/>
    </xf>
    <xf numFmtId="0" fontId="4" fillId="0" borderId="0" xfId="0" applyFont="1" applyBorder="1" applyAlignment="1">
      <alignment horizontal="justify" vertical="top" wrapText="1"/>
    </xf>
    <xf numFmtId="0" fontId="2" fillId="0" borderId="0" xfId="0" applyFont="1" applyBorder="1" applyAlignment="1">
      <alignment horizontal="center"/>
    </xf>
    <xf numFmtId="0" fontId="1" fillId="0" borderId="25" xfId="0" applyFont="1" applyBorder="1" applyAlignment="1">
      <alignment horizontal="center"/>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3" xfId="0" applyFont="1" applyBorder="1" applyAlignment="1">
      <alignment horizontal="center" wrapText="1"/>
    </xf>
    <xf numFmtId="0" fontId="1" fillId="0" borderId="26"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20"/>
  <sheetViews>
    <sheetView showGridLines="0" tabSelected="1" workbookViewId="0" topLeftCell="A1">
      <selection activeCell="B2" sqref="B2:K2"/>
    </sheetView>
  </sheetViews>
  <sheetFormatPr defaultColWidth="9.140625" defaultRowHeight="12.75"/>
  <cols>
    <col min="1" max="1" width="1.28515625" style="1" customWidth="1"/>
    <col min="2" max="2" width="16.421875" style="1" customWidth="1"/>
    <col min="3" max="3" width="6.28125" style="1" bestFit="1" customWidth="1"/>
    <col min="4" max="4" width="7.140625" style="1" bestFit="1" customWidth="1"/>
    <col min="5" max="5" width="6.28125" style="1" bestFit="1" customWidth="1"/>
    <col min="6" max="6" width="7.140625" style="1" bestFit="1" customWidth="1"/>
    <col min="7" max="7" width="7.28125" style="1" bestFit="1" customWidth="1"/>
    <col min="8" max="8" width="7.421875" style="1" bestFit="1" customWidth="1"/>
    <col min="9" max="10" width="7.421875" style="1" customWidth="1"/>
    <col min="11" max="11" width="7.421875" style="1" bestFit="1" customWidth="1"/>
    <col min="12" max="12" width="1.421875" style="1" customWidth="1"/>
    <col min="13" max="15" width="5.7109375" style="1" customWidth="1"/>
    <col min="16" max="16384" width="9.140625" style="1" customWidth="1"/>
  </cols>
  <sheetData>
    <row r="1" spans="2:11" ht="14.25">
      <c r="B1" s="33" t="s">
        <v>0</v>
      </c>
      <c r="C1" s="33"/>
      <c r="D1" s="33"/>
      <c r="E1" s="33"/>
      <c r="F1" s="33"/>
      <c r="G1" s="33"/>
      <c r="H1" s="33"/>
      <c r="I1" s="33"/>
      <c r="J1" s="33"/>
      <c r="K1" s="33"/>
    </row>
    <row r="2" spans="2:11" ht="13.5" thickBot="1">
      <c r="B2" s="34" t="s">
        <v>1</v>
      </c>
      <c r="C2" s="34"/>
      <c r="D2" s="34"/>
      <c r="E2" s="34"/>
      <c r="F2" s="34"/>
      <c r="G2" s="34"/>
      <c r="H2" s="34"/>
      <c r="I2" s="34"/>
      <c r="J2" s="34"/>
      <c r="K2" s="34"/>
    </row>
    <row r="3" spans="2:11" s="2" customFormat="1" ht="33" customHeight="1">
      <c r="B3" s="3"/>
      <c r="C3" s="35" t="s">
        <v>2</v>
      </c>
      <c r="D3" s="36"/>
      <c r="E3" s="35" t="s">
        <v>3</v>
      </c>
      <c r="F3" s="36"/>
      <c r="G3" s="35" t="s">
        <v>4</v>
      </c>
      <c r="H3" s="36"/>
      <c r="I3" s="37" t="s">
        <v>5</v>
      </c>
      <c r="J3" s="38"/>
      <c r="K3" s="4" t="s">
        <v>6</v>
      </c>
    </row>
    <row r="4" spans="2:11" s="2" customFormat="1" ht="12.75">
      <c r="B4" s="5"/>
      <c r="C4" s="6" t="s">
        <v>7</v>
      </c>
      <c r="D4" s="7" t="s">
        <v>8</v>
      </c>
      <c r="E4" s="6" t="s">
        <v>7</v>
      </c>
      <c r="F4" s="7" t="s">
        <v>8</v>
      </c>
      <c r="G4" s="6" t="s">
        <v>7</v>
      </c>
      <c r="H4" s="7" t="s">
        <v>8</v>
      </c>
      <c r="I4" s="6" t="s">
        <v>7</v>
      </c>
      <c r="J4" s="7" t="s">
        <v>8</v>
      </c>
      <c r="K4" s="8" t="s">
        <v>9</v>
      </c>
    </row>
    <row r="5" spans="2:11" ht="12.75">
      <c r="B5" s="9" t="s">
        <v>10</v>
      </c>
      <c r="C5" s="10">
        <v>12</v>
      </c>
      <c r="D5" s="11"/>
      <c r="E5" s="10">
        <v>47</v>
      </c>
      <c r="F5" s="11">
        <v>45</v>
      </c>
      <c r="G5" s="10">
        <v>13.27</v>
      </c>
      <c r="H5" s="11"/>
      <c r="I5" s="10">
        <f aca="true" t="shared" si="0" ref="I5:J14">G5+E5+C5</f>
        <v>72.27</v>
      </c>
      <c r="J5" s="11">
        <f t="shared" si="0"/>
        <v>45</v>
      </c>
      <c r="K5" s="12">
        <f aca="true" t="shared" si="1" ref="K5:K14">SUM(I5:J5)</f>
        <v>117.27</v>
      </c>
    </row>
    <row r="6" spans="2:11" ht="12.75">
      <c r="B6" s="9" t="s">
        <v>11</v>
      </c>
      <c r="C6" s="10"/>
      <c r="D6" s="11"/>
      <c r="E6" s="10"/>
      <c r="F6" s="11"/>
      <c r="G6" s="10">
        <v>15.48</v>
      </c>
      <c r="H6" s="11"/>
      <c r="I6" s="10">
        <f t="shared" si="0"/>
        <v>15.48</v>
      </c>
      <c r="J6" s="11">
        <f t="shared" si="0"/>
        <v>0</v>
      </c>
      <c r="K6" s="12">
        <f t="shared" si="1"/>
        <v>15.48</v>
      </c>
    </row>
    <row r="7" spans="2:11" ht="12.75">
      <c r="B7" s="9" t="s">
        <v>12</v>
      </c>
      <c r="C7" s="10"/>
      <c r="D7" s="11"/>
      <c r="E7" s="10"/>
      <c r="F7" s="11"/>
      <c r="G7" s="10">
        <v>18.18</v>
      </c>
      <c r="H7" s="11"/>
      <c r="I7" s="10">
        <f t="shared" si="0"/>
        <v>18.18</v>
      </c>
      <c r="J7" s="11">
        <f t="shared" si="0"/>
        <v>0</v>
      </c>
      <c r="K7" s="12">
        <f t="shared" si="1"/>
        <v>18.18</v>
      </c>
    </row>
    <row r="8" spans="2:11" ht="12.75">
      <c r="B8" s="9" t="s">
        <v>13</v>
      </c>
      <c r="C8" s="10"/>
      <c r="D8" s="11"/>
      <c r="E8" s="10"/>
      <c r="F8" s="11"/>
      <c r="G8" s="10">
        <v>20</v>
      </c>
      <c r="H8" s="11"/>
      <c r="I8" s="10">
        <f t="shared" si="0"/>
        <v>20</v>
      </c>
      <c r="J8" s="11">
        <f t="shared" si="0"/>
        <v>0</v>
      </c>
      <c r="K8" s="12">
        <f t="shared" si="1"/>
        <v>20</v>
      </c>
    </row>
    <row r="9" spans="2:11" ht="12.75">
      <c r="B9" s="9" t="s">
        <v>14</v>
      </c>
      <c r="C9" s="10"/>
      <c r="D9" s="11"/>
      <c r="E9" s="10"/>
      <c r="F9" s="11"/>
      <c r="G9" s="10">
        <v>20.5</v>
      </c>
      <c r="H9" s="11"/>
      <c r="I9" s="10">
        <v>20.5</v>
      </c>
      <c r="J9" s="11">
        <f t="shared" si="0"/>
        <v>0</v>
      </c>
      <c r="K9" s="12">
        <f t="shared" si="1"/>
        <v>20.5</v>
      </c>
    </row>
    <row r="10" spans="2:11" ht="12.75">
      <c r="B10" s="9" t="s">
        <v>15</v>
      </c>
      <c r="C10" s="10"/>
      <c r="D10" s="11"/>
      <c r="E10" s="10"/>
      <c r="F10" s="11"/>
      <c r="G10" s="10">
        <v>25.07</v>
      </c>
      <c r="H10" s="11"/>
      <c r="I10" s="10">
        <f>G10+E10+C10</f>
        <v>25.07</v>
      </c>
      <c r="J10" s="11">
        <f t="shared" si="0"/>
        <v>0</v>
      </c>
      <c r="K10" s="12">
        <f t="shared" si="1"/>
        <v>25.07</v>
      </c>
    </row>
    <row r="11" spans="2:11" ht="12.75">
      <c r="B11" s="13" t="s">
        <v>16</v>
      </c>
      <c r="C11" s="10"/>
      <c r="D11" s="11"/>
      <c r="E11" s="10"/>
      <c r="F11" s="11"/>
      <c r="G11" s="10">
        <v>25.46</v>
      </c>
      <c r="H11" s="11"/>
      <c r="I11" s="10">
        <f>G11+E11+C11</f>
        <v>25.46</v>
      </c>
      <c r="J11" s="11">
        <f t="shared" si="0"/>
        <v>0</v>
      </c>
      <c r="K11" s="12">
        <f t="shared" si="1"/>
        <v>25.46</v>
      </c>
    </row>
    <row r="12" spans="2:11" ht="12.75">
      <c r="B12" s="9" t="s">
        <v>17</v>
      </c>
      <c r="C12" s="10"/>
      <c r="D12" s="11"/>
      <c r="E12" s="10"/>
      <c r="F12" s="11"/>
      <c r="G12" s="10">
        <v>26.5</v>
      </c>
      <c r="H12" s="11"/>
      <c r="I12" s="10">
        <f>G12+E12+C12</f>
        <v>26.5</v>
      </c>
      <c r="J12" s="11">
        <f t="shared" si="0"/>
        <v>0</v>
      </c>
      <c r="K12" s="12">
        <f t="shared" si="1"/>
        <v>26.5</v>
      </c>
    </row>
    <row r="13" spans="2:11" ht="12.75">
      <c r="B13" s="14" t="s">
        <v>18</v>
      </c>
      <c r="C13" s="15"/>
      <c r="D13" s="16"/>
      <c r="E13" s="15"/>
      <c r="F13" s="16"/>
      <c r="G13" s="15">
        <f>G11+(G11*0.025)</f>
        <v>26.096500000000002</v>
      </c>
      <c r="H13" s="16"/>
      <c r="I13" s="15">
        <f>G13+E13+C13</f>
        <v>26.096500000000002</v>
      </c>
      <c r="J13" s="16">
        <f t="shared" si="0"/>
        <v>0</v>
      </c>
      <c r="K13" s="17">
        <f t="shared" si="1"/>
        <v>26.096500000000002</v>
      </c>
    </row>
    <row r="14" spans="2:11" ht="13.5" thickBot="1">
      <c r="B14" s="18" t="s">
        <v>19</v>
      </c>
      <c r="C14" s="15"/>
      <c r="D14" s="16"/>
      <c r="E14" s="15"/>
      <c r="F14" s="16"/>
      <c r="G14" s="15">
        <f>G12+(G12*0.025)</f>
        <v>27.1625</v>
      </c>
      <c r="H14" s="16"/>
      <c r="I14" s="15">
        <f>G14+E14+C14</f>
        <v>27.1625</v>
      </c>
      <c r="J14" s="16">
        <f t="shared" si="0"/>
        <v>0</v>
      </c>
      <c r="K14" s="17">
        <f t="shared" si="1"/>
        <v>27.1625</v>
      </c>
    </row>
    <row r="15" spans="2:11" ht="17.25" customHeight="1">
      <c r="B15" s="19" t="s">
        <v>20</v>
      </c>
      <c r="C15" s="20">
        <f>SUM(C5:C14)</f>
        <v>12</v>
      </c>
      <c r="D15" s="21"/>
      <c r="E15" s="20">
        <f>SUM(E5:E14)</f>
        <v>47</v>
      </c>
      <c r="F15" s="21"/>
      <c r="G15" s="20">
        <f>SUM(G5:G14)</f>
        <v>217.719</v>
      </c>
      <c r="H15" s="21"/>
      <c r="I15" s="20">
        <f>SUM(I5:I14)</f>
        <v>276.719</v>
      </c>
      <c r="J15" s="21"/>
      <c r="K15" s="22"/>
    </row>
    <row r="16" spans="2:11" ht="17.25" customHeight="1" thickBot="1">
      <c r="B16" s="23" t="s">
        <v>21</v>
      </c>
      <c r="C16" s="24"/>
      <c r="D16" s="25">
        <f>SUM(D5:D14)</f>
        <v>0</v>
      </c>
      <c r="E16" s="24"/>
      <c r="F16" s="25">
        <f>SUM(F5:F14)</f>
        <v>45</v>
      </c>
      <c r="G16" s="24"/>
      <c r="H16" s="25">
        <f>SUM(H5:H14)</f>
        <v>0</v>
      </c>
      <c r="I16" s="24"/>
      <c r="J16" s="25">
        <f>SUM(J5:J15)</f>
        <v>45</v>
      </c>
      <c r="K16" s="26"/>
    </row>
    <row r="17" spans="2:11" ht="20.25" customHeight="1" thickBot="1" thickTop="1">
      <c r="B17" s="27" t="s">
        <v>22</v>
      </c>
      <c r="C17" s="28"/>
      <c r="D17" s="29">
        <f>SUM(C15,D16)</f>
        <v>12</v>
      </c>
      <c r="E17" s="28"/>
      <c r="F17" s="29">
        <f>SUM(E15,F16)</f>
        <v>92</v>
      </c>
      <c r="G17" s="28"/>
      <c r="H17" s="29">
        <f>SUM(G15,H16)</f>
        <v>217.719</v>
      </c>
      <c r="I17" s="28"/>
      <c r="J17" s="30"/>
      <c r="K17" s="29">
        <f>SUM(D17:H17)</f>
        <v>321.719</v>
      </c>
    </row>
    <row r="18" spans="2:11" ht="89.25" customHeight="1">
      <c r="B18" s="31" t="s">
        <v>23</v>
      </c>
      <c r="C18" s="32"/>
      <c r="D18" s="32"/>
      <c r="E18" s="32"/>
      <c r="F18" s="32"/>
      <c r="G18" s="32"/>
      <c r="H18" s="32"/>
      <c r="I18" s="32"/>
      <c r="J18" s="32"/>
      <c r="K18" s="32"/>
    </row>
    <row r="19" spans="2:11" ht="12.75">
      <c r="B19" s="32"/>
      <c r="C19" s="32"/>
      <c r="D19" s="32"/>
      <c r="E19" s="32"/>
      <c r="F19" s="32"/>
      <c r="G19" s="32"/>
      <c r="H19" s="32"/>
      <c r="I19" s="32"/>
      <c r="J19" s="32"/>
      <c r="K19" s="32"/>
    </row>
    <row r="20" spans="2:11" ht="12.75">
      <c r="B20" s="32"/>
      <c r="C20" s="32"/>
      <c r="D20" s="32"/>
      <c r="E20" s="32"/>
      <c r="F20" s="32"/>
      <c r="G20" s="32"/>
      <c r="H20" s="32"/>
      <c r="I20" s="32"/>
      <c r="J20" s="32"/>
      <c r="K20" s="32"/>
    </row>
  </sheetData>
  <mergeCells count="7">
    <mergeCell ref="B18:K20"/>
    <mergeCell ref="B1:K1"/>
    <mergeCell ref="B2:K2"/>
    <mergeCell ref="C3:D3"/>
    <mergeCell ref="E3:F3"/>
    <mergeCell ref="G3:H3"/>
    <mergeCell ref="I3:J3"/>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Crumley</dc:creator>
  <cp:keywords/>
  <dc:description/>
  <cp:lastModifiedBy>coxenrid</cp:lastModifiedBy>
  <cp:lastPrinted>2007-01-31T13:12:11Z</cp:lastPrinted>
  <dcterms:created xsi:type="dcterms:W3CDTF">2007-01-30T20:08:37Z</dcterms:created>
  <dcterms:modified xsi:type="dcterms:W3CDTF">2007-01-31T13:12:12Z</dcterms:modified>
  <cp:category/>
  <cp:version/>
  <cp:contentType/>
  <cp:contentStatus/>
</cp:coreProperties>
</file>