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<sst xmlns="http://schemas.openxmlformats.org/spreadsheetml/2006/main" count="33" uniqueCount="27">
  <si>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ALMA Funding Profile</t>
  </si>
  <si>
    <t>(Obligated Dollars and Estimates in Millions)</t>
  </si>
  <si>
    <t>Concept/ Development</t>
  </si>
  <si>
    <r>
      <t>Implementation</t>
    </r>
    <r>
      <rPr>
        <vertAlign val="superscript"/>
        <sz val="10"/>
        <rFont val="Times New Roman"/>
        <family val="1"/>
      </rPr>
      <t>1</t>
    </r>
  </si>
  <si>
    <r>
      <t>Operations &amp; Maintenance</t>
    </r>
    <r>
      <rPr>
        <vertAlign val="superscript"/>
        <sz val="10"/>
        <rFont val="Times New Roman"/>
        <family val="1"/>
      </rPr>
      <t>2</t>
    </r>
  </si>
  <si>
    <t>Totals</t>
  </si>
  <si>
    <t>Grand</t>
  </si>
  <si>
    <t>R&amp;RA</t>
  </si>
  <si>
    <t>MREFC</t>
  </si>
  <si>
    <t>Total</t>
  </si>
  <si>
    <t>FY 2001&amp; Earlier</t>
  </si>
  <si>
    <t>FY 2002</t>
  </si>
  <si>
    <t>FY 2003</t>
  </si>
  <si>
    <t>FY 2004</t>
  </si>
  <si>
    <t>FY 2005</t>
  </si>
  <si>
    <t>FY 2006 Actual</t>
  </si>
  <si>
    <r>
      <t>FY 2007 Request</t>
    </r>
    <r>
      <rPr>
        <vertAlign val="superscript"/>
        <sz val="10"/>
        <rFont val="Times New Roman"/>
        <family val="1"/>
      </rPr>
      <t>1</t>
    </r>
  </si>
  <si>
    <t>FY 2008 Request</t>
  </si>
  <si>
    <t>FY 2009 Estimate</t>
  </si>
  <si>
    <t>FY 2010 Estimate</t>
  </si>
  <si>
    <t>FY 2011 Estimate</t>
  </si>
  <si>
    <t>FY 2012 Estimate</t>
  </si>
  <si>
    <t>FY 2013 Estimate</t>
  </si>
  <si>
    <t>Subtotal, R&amp;RA</t>
  </si>
  <si>
    <t>Subtotal, MREFC</t>
  </si>
  <si>
    <t>Total, Each Stage</t>
  </si>
  <si>
    <r>
      <t>1</t>
    </r>
    <r>
      <rPr>
        <sz val="9"/>
        <rFont val="Times New Roman"/>
        <family val="1"/>
      </rPr>
      <t xml:space="preserve">Implementation costs for FY 2008 and beyond are based on the funding profile developed following a rebaselining completed in FY 2006. The FY2007 Request includes an increase of $16.38 million according to that profile.   
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Operations estimates for FY 2009 and beyond  are based on current cost profiles. They will be updated following the review of a proposal for operations expected in mid-FY2007. The expected operational lifespan of this facility is at least 30 years.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</si>
</sst>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;\-&quot;$&quot;#,##0.00;&quot;-&quot;??"/>
    <numFmt numFmtId="166" formatCode="&quot;$&quot;#,##0.00"/>
  </numFmts>
  <fonts count="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2" fillId="0" borderId="8" xfId="0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6" fontId="2" fillId="0" borderId="18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6" fontId="4" fillId="0" borderId="23" xfId="0" applyNumberFormat="1" applyFont="1" applyBorder="1" applyAlignment="1">
      <alignment/>
    </xf>
    <xf numFmtId="165" fontId="2" fillId="0" borderId="24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5" fontId="4" fillId="0" borderId="27" xfId="0" applyNumberFormat="1" applyFont="1" applyBorder="1" applyAlignment="1">
      <alignment/>
    </xf>
    <xf numFmtId="0" fontId="5" fillId="0" borderId="28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showGridLines="0" tabSelected="1" workbookViewId="0" topLeftCell="A1">
      <selection activeCell="B1" sqref="B1:K1"/>
    </sheetView>
  </sheetViews>
  <sheetFormatPr defaultColWidth="9.140625" defaultRowHeight="12.75"/>
  <cols>
    <col min="1" max="1" width="1.28515625" style="0" customWidth="1"/>
    <col min="2" max="2" width="14.57421875" style="0" bestFit="1" customWidth="1"/>
    <col min="3" max="3" width="6.140625" style="0" bestFit="1" customWidth="1"/>
    <col min="4" max="4" width="7.00390625" style="0" bestFit="1" customWidth="1"/>
    <col min="5" max="5" width="6.140625" style="0" bestFit="1" customWidth="1"/>
    <col min="6" max="6" width="7.421875" style="0" bestFit="1" customWidth="1"/>
    <col min="7" max="7" width="6.57421875" style="0" bestFit="1" customWidth="1"/>
    <col min="8" max="8" width="7.421875" style="0" bestFit="1" customWidth="1"/>
    <col min="9" max="9" width="6.57421875" style="0" bestFit="1" customWidth="1"/>
    <col min="10" max="10" width="7.00390625" style="0" bestFit="1" customWidth="1"/>
    <col min="11" max="11" width="7.421875" style="0" bestFit="1" customWidth="1"/>
    <col min="12" max="12" width="0.85546875" style="0" customWidth="1"/>
  </cols>
  <sheetData>
    <row r="1" spans="2:11" ht="14.2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13.5" thickBot="1"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28.5" customHeight="1">
      <c r="B3" s="1"/>
      <c r="C3" s="43" t="s">
        <v>2</v>
      </c>
      <c r="D3" s="44"/>
      <c r="E3" s="45" t="s">
        <v>3</v>
      </c>
      <c r="F3" s="46"/>
      <c r="G3" s="43" t="s">
        <v>4</v>
      </c>
      <c r="H3" s="44"/>
      <c r="I3" s="45" t="s">
        <v>5</v>
      </c>
      <c r="J3" s="46"/>
      <c r="K3" s="2" t="s">
        <v>6</v>
      </c>
    </row>
    <row r="4" spans="2:11" ht="13.5" thickBot="1">
      <c r="B4" s="3"/>
      <c r="C4" s="4" t="s">
        <v>7</v>
      </c>
      <c r="D4" s="5" t="s">
        <v>8</v>
      </c>
      <c r="E4" s="6" t="s">
        <v>7</v>
      </c>
      <c r="F4" s="7" t="s">
        <v>8</v>
      </c>
      <c r="G4" s="4" t="s">
        <v>7</v>
      </c>
      <c r="H4" s="5" t="s">
        <v>8</v>
      </c>
      <c r="I4" s="6" t="s">
        <v>7</v>
      </c>
      <c r="J4" s="7" t="s">
        <v>8</v>
      </c>
      <c r="K4" s="8" t="s">
        <v>9</v>
      </c>
    </row>
    <row r="5" spans="2:11" ht="14.25" customHeight="1">
      <c r="B5" s="9" t="s">
        <v>10</v>
      </c>
      <c r="C5" s="10">
        <f>0.25+5+0.5+0.75</f>
        <v>6.5</v>
      </c>
      <c r="D5" s="11">
        <f>9+9+8+5.99</f>
        <v>31.990000000000002</v>
      </c>
      <c r="E5" s="10"/>
      <c r="F5" s="11"/>
      <c r="G5" s="10"/>
      <c r="H5" s="11"/>
      <c r="I5" s="12">
        <f aca="true" t="shared" si="0" ref="I5:J17">C5+E5+G5</f>
        <v>6.5</v>
      </c>
      <c r="J5" s="13">
        <f t="shared" si="0"/>
        <v>31.990000000000002</v>
      </c>
      <c r="K5" s="14">
        <f aca="true" t="shared" si="1" ref="K5:K17">SUM(I5:J5)</f>
        <v>38.49</v>
      </c>
    </row>
    <row r="6" spans="2:11" ht="14.25" customHeight="1">
      <c r="B6" s="15" t="s">
        <v>11</v>
      </c>
      <c r="C6" s="16"/>
      <c r="D6" s="17"/>
      <c r="E6" s="16"/>
      <c r="F6" s="17">
        <v>12.5</v>
      </c>
      <c r="G6" s="16"/>
      <c r="H6" s="17"/>
      <c r="I6" s="18">
        <f t="shared" si="0"/>
        <v>0</v>
      </c>
      <c r="J6" s="19">
        <f t="shared" si="0"/>
        <v>12.5</v>
      </c>
      <c r="K6" s="20">
        <f t="shared" si="1"/>
        <v>12.5</v>
      </c>
    </row>
    <row r="7" spans="2:11" ht="14.25" customHeight="1">
      <c r="B7" s="15" t="s">
        <v>12</v>
      </c>
      <c r="C7" s="16"/>
      <c r="D7" s="17"/>
      <c r="E7" s="16"/>
      <c r="F7" s="17">
        <v>29.81</v>
      </c>
      <c r="G7" s="16"/>
      <c r="H7" s="17"/>
      <c r="I7" s="18">
        <f t="shared" si="0"/>
        <v>0</v>
      </c>
      <c r="J7" s="19">
        <f t="shared" si="0"/>
        <v>29.81</v>
      </c>
      <c r="K7" s="20">
        <f t="shared" si="1"/>
        <v>29.81</v>
      </c>
    </row>
    <row r="8" spans="2:11" ht="14.25" customHeight="1">
      <c r="B8" s="15" t="s">
        <v>13</v>
      </c>
      <c r="C8" s="16"/>
      <c r="D8" s="17"/>
      <c r="E8" s="16"/>
      <c r="F8" s="17">
        <v>50.7</v>
      </c>
      <c r="G8" s="16"/>
      <c r="H8" s="17"/>
      <c r="I8" s="18">
        <f t="shared" si="0"/>
        <v>0</v>
      </c>
      <c r="J8" s="19">
        <f t="shared" si="0"/>
        <v>50.7</v>
      </c>
      <c r="K8" s="20">
        <f t="shared" si="1"/>
        <v>50.7</v>
      </c>
    </row>
    <row r="9" spans="2:11" ht="14.25" customHeight="1">
      <c r="B9" s="15" t="s">
        <v>14</v>
      </c>
      <c r="C9" s="16"/>
      <c r="D9" s="17"/>
      <c r="E9" s="16"/>
      <c r="F9" s="17">
        <v>49.3</v>
      </c>
      <c r="G9" s="16">
        <v>1</v>
      </c>
      <c r="H9" s="17"/>
      <c r="I9" s="18">
        <f t="shared" si="0"/>
        <v>1</v>
      </c>
      <c r="J9" s="19">
        <f t="shared" si="0"/>
        <v>49.3</v>
      </c>
      <c r="K9" s="20">
        <f t="shared" si="1"/>
        <v>50.3</v>
      </c>
    </row>
    <row r="10" spans="2:11" ht="14.25" customHeight="1">
      <c r="B10" s="15" t="s">
        <v>15</v>
      </c>
      <c r="C10" s="16"/>
      <c r="D10" s="17"/>
      <c r="E10" s="16"/>
      <c r="F10" s="17">
        <v>48.66</v>
      </c>
      <c r="G10" s="16">
        <v>1.5</v>
      </c>
      <c r="H10" s="17"/>
      <c r="I10" s="18">
        <f t="shared" si="0"/>
        <v>1.5</v>
      </c>
      <c r="J10" s="19">
        <f t="shared" si="0"/>
        <v>48.66</v>
      </c>
      <c r="K10" s="20">
        <f t="shared" si="1"/>
        <v>50.16</v>
      </c>
    </row>
    <row r="11" spans="2:11" ht="14.25" customHeight="1">
      <c r="B11" s="15" t="s">
        <v>16</v>
      </c>
      <c r="C11" s="16"/>
      <c r="D11" s="17"/>
      <c r="E11" s="16"/>
      <c r="F11" s="17">
        <v>64.27</v>
      </c>
      <c r="G11" s="16">
        <v>2.73</v>
      </c>
      <c r="H11" s="17"/>
      <c r="I11" s="18">
        <f t="shared" si="0"/>
        <v>2.73</v>
      </c>
      <c r="J11" s="19">
        <f t="shared" si="0"/>
        <v>64.27</v>
      </c>
      <c r="K11" s="20">
        <f t="shared" si="1"/>
        <v>67</v>
      </c>
    </row>
    <row r="12" spans="2:11" ht="14.25" customHeight="1">
      <c r="B12" s="15" t="s">
        <v>17</v>
      </c>
      <c r="C12" s="16"/>
      <c r="D12" s="17"/>
      <c r="E12" s="16"/>
      <c r="F12" s="17">
        <v>102.07</v>
      </c>
      <c r="G12" s="16">
        <v>8.22</v>
      </c>
      <c r="H12" s="17"/>
      <c r="I12" s="18">
        <f t="shared" si="0"/>
        <v>8.22</v>
      </c>
      <c r="J12" s="19">
        <f t="shared" si="0"/>
        <v>102.07</v>
      </c>
      <c r="K12" s="20">
        <f t="shared" si="1"/>
        <v>110.28999999999999</v>
      </c>
    </row>
    <row r="13" spans="2:11" ht="14.25" customHeight="1">
      <c r="B13" s="15" t="s">
        <v>18</v>
      </c>
      <c r="C13" s="16"/>
      <c r="D13" s="17"/>
      <c r="E13" s="16"/>
      <c r="F13" s="17">
        <v>74.75</v>
      </c>
      <c r="G13" s="16">
        <v>12.43</v>
      </c>
      <c r="H13" s="17"/>
      <c r="I13" s="18">
        <f t="shared" si="0"/>
        <v>12.43</v>
      </c>
      <c r="J13" s="19">
        <f t="shared" si="0"/>
        <v>74.75</v>
      </c>
      <c r="K13" s="20">
        <f t="shared" si="1"/>
        <v>87.18</v>
      </c>
    </row>
    <row r="14" spans="2:11" ht="14.25" customHeight="1">
      <c r="B14" s="15" t="s">
        <v>19</v>
      </c>
      <c r="C14" s="16"/>
      <c r="D14" s="17"/>
      <c r="E14" s="16"/>
      <c r="F14" s="17">
        <v>42.76</v>
      </c>
      <c r="G14" s="16">
        <v>16.76</v>
      </c>
      <c r="H14" s="17"/>
      <c r="I14" s="18">
        <f t="shared" si="0"/>
        <v>16.76</v>
      </c>
      <c r="J14" s="19">
        <f t="shared" si="0"/>
        <v>42.76</v>
      </c>
      <c r="K14" s="20">
        <f t="shared" si="1"/>
        <v>59.519999999999996</v>
      </c>
    </row>
    <row r="15" spans="2:11" ht="14.25" customHeight="1">
      <c r="B15" s="15" t="s">
        <v>20</v>
      </c>
      <c r="C15" s="16"/>
      <c r="D15" s="17"/>
      <c r="E15" s="16"/>
      <c r="F15" s="17">
        <v>21.44</v>
      </c>
      <c r="G15" s="16">
        <v>20.45</v>
      </c>
      <c r="H15" s="17"/>
      <c r="I15" s="18">
        <f t="shared" si="0"/>
        <v>20.45</v>
      </c>
      <c r="J15" s="19">
        <f t="shared" si="0"/>
        <v>21.44</v>
      </c>
      <c r="K15" s="20">
        <f t="shared" si="1"/>
        <v>41.89</v>
      </c>
    </row>
    <row r="16" spans="2:11" ht="14.25" customHeight="1">
      <c r="B16" s="15" t="s">
        <v>21</v>
      </c>
      <c r="C16" s="16"/>
      <c r="D16" s="17"/>
      <c r="E16" s="16"/>
      <c r="F16" s="17">
        <v>3</v>
      </c>
      <c r="G16" s="16">
        <v>23.51</v>
      </c>
      <c r="H16" s="17"/>
      <c r="I16" s="18">
        <f t="shared" si="0"/>
        <v>23.51</v>
      </c>
      <c r="J16" s="19">
        <f t="shared" si="0"/>
        <v>3</v>
      </c>
      <c r="K16" s="20">
        <f t="shared" si="1"/>
        <v>26.51</v>
      </c>
    </row>
    <row r="17" spans="2:11" ht="14.25" customHeight="1" thickBot="1">
      <c r="B17" s="21" t="s">
        <v>22</v>
      </c>
      <c r="C17" s="22"/>
      <c r="D17" s="23"/>
      <c r="E17" s="22"/>
      <c r="F17" s="23"/>
      <c r="G17" s="22">
        <v>24.87</v>
      </c>
      <c r="H17" s="23"/>
      <c r="I17" s="24">
        <f t="shared" si="0"/>
        <v>24.87</v>
      </c>
      <c r="J17" s="25">
        <f t="shared" si="0"/>
        <v>0</v>
      </c>
      <c r="K17" s="26">
        <f t="shared" si="1"/>
        <v>24.87</v>
      </c>
    </row>
    <row r="18" spans="2:11" ht="14.25" customHeight="1">
      <c r="B18" s="27" t="s">
        <v>23</v>
      </c>
      <c r="C18" s="12">
        <f>SUM(C5:C16)</f>
        <v>6.5</v>
      </c>
      <c r="D18" s="13"/>
      <c r="E18" s="12">
        <f>SUM(E5:E16)</f>
        <v>0</v>
      </c>
      <c r="F18" s="13"/>
      <c r="G18" s="12">
        <f>SUM(G5:G17)</f>
        <v>111.47000000000001</v>
      </c>
      <c r="H18" s="13"/>
      <c r="I18" s="12">
        <f>SUM(I5:I17)</f>
        <v>117.97000000000001</v>
      </c>
      <c r="J18" s="13"/>
      <c r="K18" s="14"/>
    </row>
    <row r="19" spans="2:11" ht="14.25" customHeight="1" thickBot="1">
      <c r="B19" s="28" t="s">
        <v>24</v>
      </c>
      <c r="C19" s="29"/>
      <c r="D19" s="30">
        <f>SUM(D5:D16)</f>
        <v>31.990000000000002</v>
      </c>
      <c r="E19" s="29"/>
      <c r="F19" s="30">
        <f>SUM(F5:F16)</f>
        <v>499.26</v>
      </c>
      <c r="G19" s="29"/>
      <c r="H19" s="30">
        <f>SUM(H5:H16)</f>
        <v>0</v>
      </c>
      <c r="I19" s="29"/>
      <c r="J19" s="30">
        <f>SUM(J5:J16)</f>
        <v>531.25</v>
      </c>
      <c r="K19" s="31"/>
    </row>
    <row r="20" spans="2:11" ht="14.25" thickBot="1" thickTop="1">
      <c r="B20" s="32" t="s">
        <v>25</v>
      </c>
      <c r="C20" s="33"/>
      <c r="D20" s="34">
        <f>SUM(C18:D19)</f>
        <v>38.49</v>
      </c>
      <c r="E20" s="35"/>
      <c r="F20" s="36">
        <f>SUM(E18:F19)</f>
        <v>499.26</v>
      </c>
      <c r="G20" s="34"/>
      <c r="H20" s="34">
        <f>SUM(G18:H19)</f>
        <v>111.47000000000001</v>
      </c>
      <c r="I20" s="35"/>
      <c r="J20" s="34"/>
      <c r="K20" s="37">
        <f>SUM(I18:J19)</f>
        <v>649.22</v>
      </c>
    </row>
    <row r="21" spans="2:11" ht="42.75" customHeight="1">
      <c r="B21" s="38" t="s">
        <v>26</v>
      </c>
      <c r="C21" s="39"/>
      <c r="D21" s="39"/>
      <c r="E21" s="39"/>
      <c r="F21" s="39"/>
      <c r="G21" s="39"/>
      <c r="H21" s="39"/>
      <c r="I21" s="39"/>
      <c r="J21" s="39"/>
      <c r="K21" s="39"/>
    </row>
    <row r="22" spans="2:11" ht="12.75"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2:11" ht="12.75"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2:11" ht="12.75"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2:11" ht="12.75">
      <c r="B25" s="40"/>
      <c r="C25" s="40"/>
      <c r="D25" s="40"/>
      <c r="E25" s="40"/>
      <c r="F25" s="40"/>
      <c r="G25" s="40"/>
      <c r="H25" s="40"/>
      <c r="I25" s="40"/>
      <c r="J25" s="40"/>
      <c r="K25" s="40"/>
    </row>
  </sheetData>
  <mergeCells count="7">
    <mergeCell ref="B21:K25"/>
    <mergeCell ref="B1:K1"/>
    <mergeCell ref="B2:K2"/>
    <mergeCell ref="C3:D3"/>
    <mergeCell ref="E3:F3"/>
    <mergeCell ref="G3:H3"/>
    <mergeCell ref="I3:J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2007-01-31T13:17:48Z</cp:lastPrinted>
  <dcterms:created xsi:type="dcterms:W3CDTF">2007-01-30T19:25:21Z</dcterms:created>
  <dcterms:modified xsi:type="dcterms:W3CDTF">2007-01-31T13:17:49Z</dcterms:modified>
  <cp:category/>
  <cp:version/>
  <cp:contentType/>
  <cp:contentStatus/>
</cp:coreProperties>
</file>