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SF Summ Tables" sheetId="1" r:id="rId1"/>
  </sheets>
  <definedNames>
    <definedName name="_xlnm.Print_Area" localSheetId="0">'NSF Summ Tables'!$A$1:$I$41</definedName>
  </definedNames>
  <calcPr fullCalcOnLoad="1"/>
</workbook>
</file>

<file path=xl/sharedStrings.xml><?xml version="1.0" encoding="utf-8"?>
<sst xmlns="http://schemas.openxmlformats.org/spreadsheetml/2006/main" count="54" uniqueCount="43">
  <si>
    <t>NSF Summary Tables</t>
  </si>
  <si>
    <t>FY 2008 Budget Request to Congress</t>
  </si>
  <si>
    <t>(Dollars in Millions)</t>
  </si>
  <si>
    <t>NSF by Account</t>
  </si>
  <si>
    <t>FY 2006 Actual</t>
  </si>
  <si>
    <t>FY 2007 Request</t>
  </si>
  <si>
    <t>FY 2008 
Request</t>
  </si>
  <si>
    <t>FY 2008 Request</t>
  </si>
  <si>
    <t>Change over FY 2006 Actual</t>
  </si>
  <si>
    <t>Change over FY 2007 Request</t>
  </si>
  <si>
    <t>Amount</t>
  </si>
  <si>
    <t>Percent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</si>
  <si>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</si>
  <si>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</si>
  <si>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</si>
  <si>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</si>
  <si>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</si>
  <si>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</si>
  <si>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</si>
  <si>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</si>
  <si>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OPP</t>
  </si>
  <si>
    <t>IA</t>
  </si>
  <si>
    <t>U.S. Arctic Research Commission</t>
  </si>
  <si>
    <t>Research &amp; Related Activities</t>
  </si>
  <si>
    <t>Education &amp; Human Resources</t>
  </si>
  <si>
    <t>Agency Operations &amp; Award Management</t>
  </si>
  <si>
    <t>National Science Board</t>
  </si>
  <si>
    <t>Office of Inspector General</t>
  </si>
  <si>
    <t>Total, NSF</t>
  </si>
  <si>
    <t>Totals may not add due to rounding.</t>
  </si>
  <si>
    <t>NSF by Strategic Goal</t>
  </si>
  <si>
    <t>Learning</t>
  </si>
  <si>
    <t>Research Infrastructure</t>
  </si>
  <si>
    <t>Stewardship</t>
  </si>
  <si>
    <t>Change over
FY 2006 Actual</t>
  </si>
  <si>
    <t>Change over
FY 2007 Request</t>
  </si>
  <si>
    <r>
      <t>FY 2006 Actual</t>
    </r>
    <r>
      <rPr>
        <b/>
        <vertAlign val="superscript"/>
        <sz val="11"/>
        <rFont val="Times New Roman"/>
        <family val="1"/>
      </rPr>
      <t>1/</t>
    </r>
  </si>
  <si>
    <r>
      <t>FY 2007 Request</t>
    </r>
    <r>
      <rPr>
        <b/>
        <vertAlign val="superscript"/>
        <sz val="11"/>
        <rFont val="Times New Roman"/>
        <family val="1"/>
      </rPr>
      <t>1/</t>
    </r>
  </si>
  <si>
    <r>
      <t>OISE</t>
    </r>
    <r>
      <rPr>
        <vertAlign val="superscript"/>
        <sz val="11"/>
        <rFont val="Times New Roman"/>
        <family val="1"/>
      </rPr>
      <t>2/</t>
    </r>
  </si>
  <si>
    <r>
      <t xml:space="preserve"> 2/</t>
    </r>
    <r>
      <rPr>
        <sz val="9"/>
        <rFont val="Times New Roman"/>
        <family val="1"/>
      </rPr>
      <t xml:space="preserve"> OISE and Discovery FY 2006 Actual includes $7.73 million, and AOAM and Stewardship FY 2006 Actual includes $250,000, provided to NSF by the U.S. State Department for an award to the U.S. Civilian Research and Development Foundation.</t>
    </r>
  </si>
  <si>
    <r>
      <t>1/</t>
    </r>
    <r>
      <rPr>
        <sz val="9"/>
        <rFont val="Times New Roman"/>
        <family val="1"/>
      </rPr>
      <t xml:space="preserve"> The FY 2006 Actuals and FY 2007 Request as presented here reflect the transfer of EPSCoR from Education and Human Resources to Research and Related Activities.</t>
    </r>
  </si>
  <si>
    <t>Major Research Equipment &amp; Facilities Construction</t>
  </si>
  <si>
    <t>Discovery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</si>
</sst>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4" xfId="21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4" xfId="21" applyNumberFormat="1" applyFont="1" applyBorder="1" applyAlignment="1">
      <alignment/>
    </xf>
    <xf numFmtId="165" fontId="5" fillId="0" borderId="4" xfId="21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2" xfId="21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4" xfId="21" applyNumberFormat="1" applyFont="1" applyBorder="1" applyAlignment="1">
      <alignment/>
    </xf>
    <xf numFmtId="164" fontId="4" fillId="0" borderId="7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165" fontId="4" fillId="0" borderId="4" xfId="21" applyNumberFormat="1" applyFont="1" applyBorder="1" applyAlignment="1">
      <alignment vertical="top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5" fontId="4" fillId="0" borderId="21" xfId="21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16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165" fontId="5" fillId="0" borderId="14" xfId="21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29" xfId="21" applyNumberFormat="1" applyFont="1" applyBorder="1" applyAlignment="1">
      <alignment/>
    </xf>
    <xf numFmtId="0" fontId="4" fillId="0" borderId="16" xfId="0" applyFont="1" applyBorder="1" applyAlignment="1">
      <alignment horizontal="right" wrapText="1"/>
    </xf>
    <xf numFmtId="0" fontId="4" fillId="0" borderId="29" xfId="0" applyFont="1" applyBorder="1" applyAlignment="1">
      <alignment horizontal="right" wrapText="1"/>
    </xf>
    <xf numFmtId="0" fontId="10" fillId="0" borderId="0" xfId="0" applyFont="1" applyAlignment="1">
      <alignment vertical="top"/>
    </xf>
    <xf numFmtId="0" fontId="4" fillId="0" borderId="3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5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40" sqref="A40:I40"/>
    </sheetView>
  </sheetViews>
  <sheetFormatPr defaultColWidth="9.140625" defaultRowHeight="12.75"/>
  <cols>
    <col min="1" max="1" width="3.8515625" style="0" customWidth="1"/>
    <col min="2" max="2" width="48.28125" style="0" customWidth="1"/>
    <col min="3" max="5" width="11.57421875" style="0" customWidth="1"/>
    <col min="6" max="9" width="11.28125" style="0" customWidth="1"/>
  </cols>
  <sheetData>
    <row r="1" spans="1:9" ht="18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8.7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4" spans="1:9" ht="13.5" thickBot="1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4.25">
      <c r="A5" s="78" t="s">
        <v>3</v>
      </c>
      <c r="B5" s="79"/>
      <c r="C5" s="84" t="s">
        <v>36</v>
      </c>
      <c r="D5" s="87" t="s">
        <v>37</v>
      </c>
      <c r="E5" s="68" t="s">
        <v>6</v>
      </c>
      <c r="F5" s="90" t="s">
        <v>7</v>
      </c>
      <c r="G5" s="91"/>
      <c r="H5" s="91"/>
      <c r="I5" s="92"/>
    </row>
    <row r="6" spans="1:9" ht="28.5" customHeight="1">
      <c r="A6" s="80"/>
      <c r="B6" s="81"/>
      <c r="C6" s="85"/>
      <c r="D6" s="88"/>
      <c r="E6" s="69"/>
      <c r="F6" s="71" t="s">
        <v>34</v>
      </c>
      <c r="G6" s="72"/>
      <c r="H6" s="71" t="s">
        <v>35</v>
      </c>
      <c r="I6" s="72"/>
    </row>
    <row r="7" spans="1:9" ht="15" thickBot="1">
      <c r="A7" s="82"/>
      <c r="B7" s="83"/>
      <c r="C7" s="86"/>
      <c r="D7" s="89"/>
      <c r="E7" s="70"/>
      <c r="F7" s="65" t="s">
        <v>10</v>
      </c>
      <c r="G7" s="66" t="s">
        <v>11</v>
      </c>
      <c r="H7" s="65" t="s">
        <v>10</v>
      </c>
      <c r="I7" s="66" t="s">
        <v>11</v>
      </c>
    </row>
    <row r="8" spans="1:9" ht="15">
      <c r="A8" s="1"/>
      <c r="B8" s="2" t="s">
        <v>12</v>
      </c>
      <c r="C8" s="3">
        <v>580.9</v>
      </c>
      <c r="D8" s="4">
        <v>607.85</v>
      </c>
      <c r="E8" s="5">
        <v>633</v>
      </c>
      <c r="F8" s="52">
        <f aca="true" t="shared" si="0" ref="F8:F26">E8-C8</f>
        <v>52.10000000000002</v>
      </c>
      <c r="G8" s="9">
        <f>IF(C8&lt;&gt;0,F8/C8,"")</f>
        <v>0.0896884145291789</v>
      </c>
      <c r="H8" s="52">
        <f aca="true" t="shared" si="1" ref="H8:H14">E8-D8</f>
        <v>25.149999999999977</v>
      </c>
      <c r="I8" s="9">
        <f>IF(D8&lt;&gt;0,H8/D8,"")</f>
        <v>0.04137533931068516</v>
      </c>
    </row>
    <row r="9" spans="1:9" ht="15">
      <c r="A9" s="1"/>
      <c r="B9" s="2" t="s">
        <v>13</v>
      </c>
      <c r="C9" s="3">
        <v>496.35</v>
      </c>
      <c r="D9" s="6">
        <v>526.69</v>
      </c>
      <c r="E9" s="7">
        <v>574</v>
      </c>
      <c r="F9" s="8">
        <f t="shared" si="0"/>
        <v>77.64999999999998</v>
      </c>
      <c r="G9" s="9">
        <f aca="true" t="shared" si="2" ref="G9:G26">IF(C9&lt;&gt;0,F9/C9,"")</f>
        <v>0.1564420267956079</v>
      </c>
      <c r="H9" s="8">
        <f t="shared" si="1"/>
        <v>47.309999999999945</v>
      </c>
      <c r="I9" s="9">
        <f aca="true" t="shared" si="3" ref="I9:I26">IF(D9&lt;&gt;0,H9/D9,"")</f>
        <v>0.08982513432949162</v>
      </c>
    </row>
    <row r="10" spans="1:9" ht="15">
      <c r="A10" s="1"/>
      <c r="B10" s="10" t="s">
        <v>14</v>
      </c>
      <c r="C10" s="3">
        <v>486.39</v>
      </c>
      <c r="D10" s="6">
        <v>519.67</v>
      </c>
      <c r="E10" s="7">
        <v>566.89</v>
      </c>
      <c r="F10" s="8">
        <f t="shared" si="0"/>
        <v>80.5</v>
      </c>
      <c r="G10" s="9">
        <f t="shared" si="2"/>
        <v>0.16550504738995456</v>
      </c>
      <c r="H10" s="8">
        <f t="shared" si="1"/>
        <v>47.22000000000003</v>
      </c>
      <c r="I10" s="9">
        <f t="shared" si="3"/>
        <v>0.09086535686108498</v>
      </c>
    </row>
    <row r="11" spans="1:9" ht="15">
      <c r="A11" s="1"/>
      <c r="B11" s="10" t="s">
        <v>15</v>
      </c>
      <c r="C11" s="11">
        <v>99.07</v>
      </c>
      <c r="D11" s="12">
        <v>108.88</v>
      </c>
      <c r="E11" s="13">
        <v>116.41</v>
      </c>
      <c r="F11" s="14">
        <f>E11-C11</f>
        <v>17.340000000000003</v>
      </c>
      <c r="G11" s="15">
        <f t="shared" si="2"/>
        <v>0.17502775815080251</v>
      </c>
      <c r="H11" s="14">
        <f>E11-D11</f>
        <v>7.530000000000001</v>
      </c>
      <c r="I11" s="15">
        <f t="shared" si="3"/>
        <v>0.06915870683321089</v>
      </c>
    </row>
    <row r="12" spans="1:9" ht="15">
      <c r="A12" s="1"/>
      <c r="B12" s="2" t="s">
        <v>16</v>
      </c>
      <c r="C12" s="3">
        <v>703.95</v>
      </c>
      <c r="D12" s="6">
        <v>744.85</v>
      </c>
      <c r="E12" s="7">
        <v>792</v>
      </c>
      <c r="F12" s="8">
        <f t="shared" si="0"/>
        <v>88.04999999999995</v>
      </c>
      <c r="G12" s="9">
        <f t="shared" si="2"/>
        <v>0.12507990624334106</v>
      </c>
      <c r="H12" s="8">
        <f t="shared" si="1"/>
        <v>47.14999999999998</v>
      </c>
      <c r="I12" s="9">
        <f t="shared" si="3"/>
        <v>0.06330133583943072</v>
      </c>
    </row>
    <row r="13" spans="1:9" ht="15">
      <c r="A13" s="1"/>
      <c r="B13" s="2" t="s">
        <v>17</v>
      </c>
      <c r="C13" s="3">
        <v>1086.61</v>
      </c>
      <c r="D13" s="6">
        <v>1150.3</v>
      </c>
      <c r="E13" s="7">
        <v>1253</v>
      </c>
      <c r="F13" s="8">
        <f t="shared" si="0"/>
        <v>166.3900000000001</v>
      </c>
      <c r="G13" s="9">
        <f t="shared" si="2"/>
        <v>0.1531276170843266</v>
      </c>
      <c r="H13" s="8">
        <f t="shared" si="1"/>
        <v>102.70000000000005</v>
      </c>
      <c r="I13" s="9">
        <f t="shared" si="3"/>
        <v>0.08928105711553512</v>
      </c>
    </row>
    <row r="14" spans="1:9" ht="15">
      <c r="A14" s="1"/>
      <c r="B14" s="2" t="s">
        <v>18</v>
      </c>
      <c r="C14" s="3">
        <v>201.225</v>
      </c>
      <c r="D14" s="6">
        <v>213.76</v>
      </c>
      <c r="E14" s="7">
        <v>222</v>
      </c>
      <c r="F14" s="8">
        <f t="shared" si="0"/>
        <v>20.775000000000006</v>
      </c>
      <c r="G14" s="9">
        <f t="shared" si="2"/>
        <v>0.10324263883712266</v>
      </c>
      <c r="H14" s="8">
        <f t="shared" si="1"/>
        <v>8.240000000000009</v>
      </c>
      <c r="I14" s="9">
        <f t="shared" si="3"/>
        <v>0.038547904191616814</v>
      </c>
    </row>
    <row r="15" spans="1:9" ht="15">
      <c r="A15" s="1"/>
      <c r="B15" s="2" t="s">
        <v>19</v>
      </c>
      <c r="C15" s="3">
        <v>127.14</v>
      </c>
      <c r="D15" s="6">
        <v>182.42</v>
      </c>
      <c r="E15" s="7">
        <v>200</v>
      </c>
      <c r="F15" s="8">
        <f>E15-C15</f>
        <v>72.86</v>
      </c>
      <c r="G15" s="9">
        <f t="shared" si="2"/>
        <v>0.5730690577316344</v>
      </c>
      <c r="H15" s="8">
        <f>E15-D15</f>
        <v>17.580000000000013</v>
      </c>
      <c r="I15" s="16">
        <f t="shared" si="3"/>
        <v>0.0963710119504441</v>
      </c>
    </row>
    <row r="16" spans="1:9" ht="18">
      <c r="A16" s="1"/>
      <c r="B16" s="10" t="s">
        <v>38</v>
      </c>
      <c r="C16" s="11">
        <v>42.61</v>
      </c>
      <c r="D16" s="12">
        <v>40.61</v>
      </c>
      <c r="E16" s="13">
        <v>45</v>
      </c>
      <c r="F16" s="14">
        <f t="shared" si="0"/>
        <v>2.3900000000000006</v>
      </c>
      <c r="G16" s="15">
        <f t="shared" si="2"/>
        <v>0.05609011969021358</v>
      </c>
      <c r="H16" s="14">
        <f>E16-D16</f>
        <v>4.390000000000001</v>
      </c>
      <c r="I16" s="15">
        <f t="shared" si="3"/>
        <v>0.10810145284412707</v>
      </c>
    </row>
    <row r="17" spans="1:9" ht="15">
      <c r="A17" s="1"/>
      <c r="B17" s="2" t="s">
        <v>20</v>
      </c>
      <c r="C17" s="3">
        <v>390.535</v>
      </c>
      <c r="D17" s="6">
        <v>438.1</v>
      </c>
      <c r="E17" s="7">
        <v>464.9</v>
      </c>
      <c r="F17" s="8">
        <f t="shared" si="0"/>
        <v>74.36499999999995</v>
      </c>
      <c r="G17" s="9">
        <f t="shared" si="2"/>
        <v>0.1904182723699539</v>
      </c>
      <c r="H17" s="8">
        <f aca="true" t="shared" si="4" ref="H17:H25">E17-D17</f>
        <v>26.799999999999955</v>
      </c>
      <c r="I17" s="9">
        <f t="shared" si="3"/>
        <v>0.06117324811686819</v>
      </c>
    </row>
    <row r="18" spans="1:9" ht="15">
      <c r="A18" s="1"/>
      <c r="B18" s="17" t="s">
        <v>21</v>
      </c>
      <c r="C18" s="3">
        <v>233.303</v>
      </c>
      <c r="D18" s="6">
        <v>231.37</v>
      </c>
      <c r="E18" s="7">
        <v>263</v>
      </c>
      <c r="F18" s="8">
        <f t="shared" si="0"/>
        <v>29.697000000000003</v>
      </c>
      <c r="G18" s="9">
        <f t="shared" si="2"/>
        <v>0.12728940476547668</v>
      </c>
      <c r="H18" s="8">
        <f t="shared" si="4"/>
        <v>31.629999999999995</v>
      </c>
      <c r="I18" s="9">
        <f t="shared" si="3"/>
        <v>0.13670743830228635</v>
      </c>
    </row>
    <row r="19" spans="1:9" ht="15">
      <c r="A19" s="18"/>
      <c r="B19" s="19" t="s">
        <v>22</v>
      </c>
      <c r="C19" s="20">
        <v>1.17</v>
      </c>
      <c r="D19" s="21">
        <v>1.45</v>
      </c>
      <c r="E19" s="22">
        <v>1.49</v>
      </c>
      <c r="F19" s="8">
        <f>E19-C19</f>
        <v>0.32000000000000006</v>
      </c>
      <c r="G19" s="9">
        <f>IF(C19&lt;&gt;0,F19/C19,"")</f>
        <v>0.2735042735042736</v>
      </c>
      <c r="H19" s="8">
        <f>E19-D19</f>
        <v>0.040000000000000036</v>
      </c>
      <c r="I19" s="9">
        <f>IF(D19&lt;&gt;0,H19/D19,"")</f>
        <v>0.027586206896551748</v>
      </c>
    </row>
    <row r="20" spans="1:9" ht="15">
      <c r="A20" s="23" t="s">
        <v>23</v>
      </c>
      <c r="B20" s="2"/>
      <c r="C20" s="24">
        <v>4449.253</v>
      </c>
      <c r="D20" s="25">
        <v>4765.95</v>
      </c>
      <c r="E20" s="26">
        <v>5131.69</v>
      </c>
      <c r="F20" s="27">
        <f t="shared" si="0"/>
        <v>682.4369999999999</v>
      </c>
      <c r="G20" s="28">
        <f t="shared" si="2"/>
        <v>0.15338237677201094</v>
      </c>
      <c r="H20" s="27">
        <f t="shared" si="4"/>
        <v>365.7399999999998</v>
      </c>
      <c r="I20" s="28">
        <f t="shared" si="3"/>
        <v>0.0767402091922911</v>
      </c>
    </row>
    <row r="21" spans="1:9" ht="15">
      <c r="A21" s="23" t="s">
        <v>24</v>
      </c>
      <c r="B21" s="2"/>
      <c r="C21" s="29">
        <v>700.2589999999999</v>
      </c>
      <c r="D21" s="30">
        <v>716.22</v>
      </c>
      <c r="E21" s="31">
        <v>750.6</v>
      </c>
      <c r="F21" s="32">
        <f t="shared" si="0"/>
        <v>50.34100000000012</v>
      </c>
      <c r="G21" s="33">
        <f t="shared" si="2"/>
        <v>0.07188911531304865</v>
      </c>
      <c r="H21" s="32">
        <f t="shared" si="4"/>
        <v>34.379999999999995</v>
      </c>
      <c r="I21" s="33">
        <f t="shared" si="3"/>
        <v>0.048002010555415926</v>
      </c>
    </row>
    <row r="22" spans="1:9" ht="15.75" customHeight="1">
      <c r="A22" s="75" t="s">
        <v>41</v>
      </c>
      <c r="B22" s="76"/>
      <c r="C22" s="34">
        <v>233.81410400000001</v>
      </c>
      <c r="D22" s="35">
        <v>240.45</v>
      </c>
      <c r="E22" s="36">
        <v>244.74</v>
      </c>
      <c r="F22" s="37">
        <f t="shared" si="0"/>
        <v>10.925895999999995</v>
      </c>
      <c r="G22" s="38">
        <f t="shared" si="2"/>
        <v>0.04672898603242512</v>
      </c>
      <c r="H22" s="37">
        <f t="shared" si="4"/>
        <v>4.2900000000000205</v>
      </c>
      <c r="I22" s="38">
        <f t="shared" si="3"/>
        <v>0.017841547099189108</v>
      </c>
    </row>
    <row r="23" spans="1:9" ht="15">
      <c r="A23" s="23" t="s">
        <v>25</v>
      </c>
      <c r="B23" s="2"/>
      <c r="C23" s="29">
        <v>247.057</v>
      </c>
      <c r="D23" s="30">
        <v>281.82</v>
      </c>
      <c r="E23" s="31">
        <v>285.59</v>
      </c>
      <c r="F23" s="32">
        <f t="shared" si="0"/>
        <v>38.53299999999999</v>
      </c>
      <c r="G23" s="33">
        <f t="shared" si="2"/>
        <v>0.15596805595469868</v>
      </c>
      <c r="H23" s="32">
        <f t="shared" si="4"/>
        <v>3.769999999999982</v>
      </c>
      <c r="I23" s="33">
        <f t="shared" si="3"/>
        <v>0.013377333049464132</v>
      </c>
    </row>
    <row r="24" spans="1:9" ht="15">
      <c r="A24" s="23" t="s">
        <v>26</v>
      </c>
      <c r="B24" s="2"/>
      <c r="C24" s="29">
        <v>3.941439</v>
      </c>
      <c r="D24" s="30">
        <v>3.91</v>
      </c>
      <c r="E24" s="31">
        <v>4.03</v>
      </c>
      <c r="F24" s="32">
        <f t="shared" si="0"/>
        <v>0.08856100000000033</v>
      </c>
      <c r="G24" s="33">
        <f t="shared" si="2"/>
        <v>0.022469204775210357</v>
      </c>
      <c r="H24" s="32">
        <f>E24-D24</f>
        <v>0.1200000000000001</v>
      </c>
      <c r="I24" s="33">
        <f t="shared" si="3"/>
        <v>0.030690537084399002</v>
      </c>
    </row>
    <row r="25" spans="1:9" ht="15.75" thickBot="1">
      <c r="A25" s="39" t="s">
        <v>27</v>
      </c>
      <c r="B25" s="40"/>
      <c r="C25" s="29">
        <v>11.469966999999999</v>
      </c>
      <c r="D25" s="30">
        <v>11.86</v>
      </c>
      <c r="E25" s="31">
        <v>12.35</v>
      </c>
      <c r="F25" s="32">
        <f t="shared" si="0"/>
        <v>0.880033000000001</v>
      </c>
      <c r="G25" s="33">
        <f t="shared" si="2"/>
        <v>0.07672498098730372</v>
      </c>
      <c r="H25" s="32">
        <f t="shared" si="4"/>
        <v>0.4900000000000002</v>
      </c>
      <c r="I25" s="33">
        <f t="shared" si="3"/>
        <v>0.041315345699831384</v>
      </c>
    </row>
    <row r="26" spans="1:9" ht="16.5" thickBot="1" thickTop="1">
      <c r="A26" s="41" t="s">
        <v>28</v>
      </c>
      <c r="B26" s="42"/>
      <c r="C26" s="43">
        <v>5645.79451</v>
      </c>
      <c r="D26" s="44">
        <v>6020.21</v>
      </c>
      <c r="E26" s="45">
        <v>6429</v>
      </c>
      <c r="F26" s="46">
        <f t="shared" si="0"/>
        <v>783.2054900000003</v>
      </c>
      <c r="G26" s="47">
        <f t="shared" si="2"/>
        <v>0.13872369754385558</v>
      </c>
      <c r="H26" s="46">
        <f>E26-D26</f>
        <v>408.78999999999996</v>
      </c>
      <c r="I26" s="47">
        <f t="shared" si="3"/>
        <v>0.06790294690716768</v>
      </c>
    </row>
    <row r="27" spans="1:9" ht="15">
      <c r="A27" s="48" t="s">
        <v>29</v>
      </c>
      <c r="B27" s="49"/>
      <c r="C27" s="49"/>
      <c r="D27" s="49"/>
      <c r="E27" s="49"/>
      <c r="F27" s="49"/>
      <c r="G27" s="49"/>
      <c r="H27" s="49"/>
      <c r="I27" s="49"/>
    </row>
    <row r="28" spans="1:9" ht="13.5" thickBot="1">
      <c r="A28" s="77" t="s">
        <v>2</v>
      </c>
      <c r="B28" s="77"/>
      <c r="C28" s="77"/>
      <c r="D28" s="77"/>
      <c r="E28" s="77"/>
      <c r="F28" s="77"/>
      <c r="G28" s="77"/>
      <c r="H28" s="77"/>
      <c r="I28" s="77"/>
    </row>
    <row r="29" spans="1:9" ht="14.25">
      <c r="A29" s="78" t="s">
        <v>30</v>
      </c>
      <c r="B29" s="79"/>
      <c r="C29" s="84" t="s">
        <v>4</v>
      </c>
      <c r="D29" s="87" t="s">
        <v>5</v>
      </c>
      <c r="E29" s="68" t="s">
        <v>6</v>
      </c>
      <c r="F29" s="90" t="s">
        <v>7</v>
      </c>
      <c r="G29" s="91"/>
      <c r="H29" s="91"/>
      <c r="I29" s="92"/>
    </row>
    <row r="30" spans="1:9" ht="14.25">
      <c r="A30" s="80"/>
      <c r="B30" s="81"/>
      <c r="C30" s="85"/>
      <c r="D30" s="88"/>
      <c r="E30" s="69"/>
      <c r="F30" s="71" t="s">
        <v>8</v>
      </c>
      <c r="G30" s="72"/>
      <c r="H30" s="71" t="s">
        <v>9</v>
      </c>
      <c r="I30" s="72"/>
    </row>
    <row r="31" spans="1:9" ht="15" thickBot="1">
      <c r="A31" s="82"/>
      <c r="B31" s="83"/>
      <c r="C31" s="86"/>
      <c r="D31" s="89"/>
      <c r="E31" s="70"/>
      <c r="F31" s="65" t="s">
        <v>10</v>
      </c>
      <c r="G31" s="66" t="s">
        <v>11</v>
      </c>
      <c r="H31" s="65" t="s">
        <v>10</v>
      </c>
      <c r="I31" s="66" t="s">
        <v>11</v>
      </c>
    </row>
    <row r="32" spans="1:9" ht="15">
      <c r="A32" s="50" t="s">
        <v>42</v>
      </c>
      <c r="B32" s="2"/>
      <c r="C32" s="51">
        <v>2942.817</v>
      </c>
      <c r="D32" s="4">
        <v>3086.93</v>
      </c>
      <c r="E32" s="5">
        <v>3312.96</v>
      </c>
      <c r="F32" s="52">
        <f>E32-C32</f>
        <v>370.14300000000003</v>
      </c>
      <c r="G32" s="9">
        <f>IF(C32&lt;&gt;0,F32/C32,"")</f>
        <v>0.1257784632887468</v>
      </c>
      <c r="H32" s="52">
        <f>E32-D32</f>
        <v>226.0300000000002</v>
      </c>
      <c r="I32" s="9">
        <f>H32/D32</f>
        <v>0.07322161500260783</v>
      </c>
    </row>
    <row r="33" spans="1:9" ht="15">
      <c r="A33" s="50" t="s">
        <v>31</v>
      </c>
      <c r="B33" s="2"/>
      <c r="C33" s="51">
        <v>878.9859999999999</v>
      </c>
      <c r="D33" s="6">
        <v>898.51</v>
      </c>
      <c r="E33" s="7">
        <v>938.22</v>
      </c>
      <c r="F33" s="8">
        <f>E33-C33</f>
        <v>59.23400000000015</v>
      </c>
      <c r="G33" s="9">
        <f>IF(C33&lt;&gt;0,F33/C33,"")</f>
        <v>0.0673890141594976</v>
      </c>
      <c r="H33" s="8">
        <f>E33-D33</f>
        <v>39.710000000000036</v>
      </c>
      <c r="I33" s="9">
        <f>H33/D33</f>
        <v>0.044195390145908266</v>
      </c>
    </row>
    <row r="34" spans="1:9" ht="15">
      <c r="A34" s="50" t="s">
        <v>32</v>
      </c>
      <c r="B34" s="2"/>
      <c r="C34" s="51">
        <v>1508.1711040000002</v>
      </c>
      <c r="D34" s="6">
        <v>1685.24</v>
      </c>
      <c r="E34" s="7">
        <v>1813.99</v>
      </c>
      <c r="F34" s="8">
        <f>E34-C34</f>
        <v>305.81889599999977</v>
      </c>
      <c r="G34" s="9">
        <f>IF(C34&lt;&gt;0,F34/C34,"")</f>
        <v>0.2027746687288339</v>
      </c>
      <c r="H34" s="8">
        <f>E34-D34</f>
        <v>128.75</v>
      </c>
      <c r="I34" s="9">
        <f>H34/D34</f>
        <v>0.07639861384728584</v>
      </c>
    </row>
    <row r="35" spans="1:9" ht="15.75" thickBot="1">
      <c r="A35" s="53" t="s">
        <v>33</v>
      </c>
      <c r="B35" s="54"/>
      <c r="C35" s="55">
        <v>315.820406</v>
      </c>
      <c r="D35" s="56">
        <v>349.53</v>
      </c>
      <c r="E35" s="57">
        <v>363.83</v>
      </c>
      <c r="F35" s="58">
        <f>E35-C35</f>
        <v>48.00959399999999</v>
      </c>
      <c r="G35" s="59">
        <f>IF(C35&lt;&gt;0,F35/C35,"")</f>
        <v>0.15201549072798037</v>
      </c>
      <c r="H35" s="58">
        <f>E35-D35</f>
        <v>14.300000000000011</v>
      </c>
      <c r="I35" s="59">
        <f>H35/D35</f>
        <v>0.0409120819386033</v>
      </c>
    </row>
    <row r="36" spans="1:9" ht="16.5" thickBot="1" thickTop="1">
      <c r="A36" s="41" t="s">
        <v>28</v>
      </c>
      <c r="B36" s="42"/>
      <c r="C36" s="60">
        <v>5645.79451</v>
      </c>
      <c r="D36" s="61">
        <v>6020.21</v>
      </c>
      <c r="E36" s="62">
        <v>6429</v>
      </c>
      <c r="F36" s="63">
        <f>E36-C36</f>
        <v>783.2054900000003</v>
      </c>
      <c r="G36" s="64">
        <f>IF(C36&lt;&gt;0,F36/C36,"")</f>
        <v>0.13872369754385558</v>
      </c>
      <c r="H36" s="63">
        <f>E36-D36</f>
        <v>408.78999999999996</v>
      </c>
      <c r="I36" s="64">
        <f>H36/D36</f>
        <v>0.06790294690716768</v>
      </c>
    </row>
    <row r="37" ht="15">
      <c r="A37" s="48" t="s">
        <v>29</v>
      </c>
    </row>
    <row r="38" ht="7.5" customHeight="1"/>
    <row r="39" ht="16.5" customHeight="1">
      <c r="A39" s="67" t="s">
        <v>40</v>
      </c>
    </row>
    <row r="40" spans="1:9" ht="27.75" customHeight="1">
      <c r="A40" s="73" t="s">
        <v>39</v>
      </c>
      <c r="B40" s="74"/>
      <c r="C40" s="74"/>
      <c r="D40" s="74"/>
      <c r="E40" s="74"/>
      <c r="F40" s="74"/>
      <c r="G40" s="74"/>
      <c r="H40" s="74"/>
      <c r="I40" s="74"/>
    </row>
    <row r="41" spans="1:9" ht="26.25" customHeight="1">
      <c r="A41" s="73"/>
      <c r="B41" s="74"/>
      <c r="C41" s="74"/>
      <c r="D41" s="74"/>
      <c r="E41" s="74"/>
      <c r="F41" s="74"/>
      <c r="G41" s="74"/>
      <c r="H41" s="74"/>
      <c r="I41" s="74"/>
    </row>
  </sheetData>
  <mergeCells count="21">
    <mergeCell ref="F5:I5"/>
    <mergeCell ref="F29:I29"/>
    <mergeCell ref="F30:G30"/>
    <mergeCell ref="A1:I1"/>
    <mergeCell ref="A2:I2"/>
    <mergeCell ref="A4:I4"/>
    <mergeCell ref="A5:B7"/>
    <mergeCell ref="C5:C7"/>
    <mergeCell ref="D5:D7"/>
    <mergeCell ref="E5:E7"/>
    <mergeCell ref="A41:I41"/>
    <mergeCell ref="A40:I40"/>
    <mergeCell ref="A22:B22"/>
    <mergeCell ref="A28:I28"/>
    <mergeCell ref="A29:B31"/>
    <mergeCell ref="C29:C31"/>
    <mergeCell ref="D29:D31"/>
    <mergeCell ref="E29:E31"/>
    <mergeCell ref="F6:G6"/>
    <mergeCell ref="H30:I30"/>
    <mergeCell ref="H6:I6"/>
  </mergeCells>
  <printOptions horizontalCentered="1"/>
  <pageMargins left="1" right="1" top="1" bottom="1" header="0.7" footer="0.7"/>
  <pageSetup firstPageNumber="5" useFirstPageNumber="1" horizontalDpi="600" verticalDpi="600" orientation="landscape" scale="72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2007-01-30T15:38:38Z</cp:lastPrinted>
  <dcterms:created xsi:type="dcterms:W3CDTF">2007-01-26T18:09:26Z</dcterms:created>
  <dcterms:modified xsi:type="dcterms:W3CDTF">2007-01-30T15:39:04Z</dcterms:modified>
  <cp:category/>
  <cp:version/>
  <cp:contentType/>
  <cp:contentStatus/>
</cp:coreProperties>
</file>