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-PHY Funding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<sst xmlns="http://schemas.openxmlformats.org/spreadsheetml/2006/main" count="27" uniqueCount="20">
  <si>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Amount</t>
  </si>
  <si>
    <t>Percent</t>
  </si>
  <si>
    <t>Totals may not add due to rounding.</t>
  </si>
  <si>
    <t>(Dollars in Millions)</t>
  </si>
  <si>
    <t>FY 2008 Estimate</t>
  </si>
  <si>
    <t xml:space="preserve"> </t>
  </si>
  <si>
    <t>Change over
FY 2008 Estimate</t>
  </si>
  <si>
    <t>Major Components:</t>
  </si>
  <si>
    <t xml:space="preserve">   Research and Education Grants</t>
  </si>
  <si>
    <t xml:space="preserve">   Facilities</t>
  </si>
  <si>
    <t>Physics Funding</t>
  </si>
  <si>
    <t>FY 2007 Actual</t>
  </si>
  <si>
    <t>FY 2009 Request</t>
  </si>
  <si>
    <t>Physics</t>
  </si>
  <si>
    <t xml:space="preserve">   Centers</t>
  </si>
  <si>
    <t xml:space="preserve">     Laser Interferometer Gravitational Wave Observatory</t>
  </si>
  <si>
    <t xml:space="preserve">     Large Hadron Collider</t>
  </si>
  <si>
    <t xml:space="preserve">     IceCube Neutrino Observatory</t>
  </si>
  <si>
    <t xml:space="preserve">     National Superconducting Cyclotron Laboratory</t>
  </si>
  <si>
    <t xml:space="preserve">     Cornell Electron Storage Ring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</si>
</sst>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9" fillId="0" borderId="3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172" fontId="4" fillId="0" borderId="4" xfId="0" applyNumberFormat="1" applyFont="1" applyBorder="1" applyAlignment="1">
      <alignment horizontal="right"/>
    </xf>
    <xf numFmtId="165" fontId="9" fillId="0" borderId="3" xfId="0" applyNumberFormat="1" applyFont="1" applyFill="1" applyBorder="1" applyAlignment="1">
      <alignment/>
    </xf>
    <xf numFmtId="43" fontId="9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44.140625" style="2" customWidth="1"/>
    <col min="2" max="6" width="8.28125" style="2" customWidth="1"/>
    <col min="7" max="7" width="0.9921875" style="2" customWidth="1"/>
    <col min="8" max="16384" width="9.140625" style="2" customWidth="1"/>
  </cols>
  <sheetData>
    <row r="1" spans="1:6" ht="15" customHeight="1">
      <c r="A1" s="23" t="s">
        <v>10</v>
      </c>
      <c r="B1" s="23"/>
      <c r="C1" s="23"/>
      <c r="D1" s="23"/>
      <c r="E1" s="23"/>
      <c r="F1" s="23"/>
    </row>
    <row r="2" spans="1:6" s="3" customFormat="1" ht="15.75" thickBot="1">
      <c r="A2" s="24" t="s">
        <v>3</v>
      </c>
      <c r="B2" s="24"/>
      <c r="C2" s="24"/>
      <c r="D2" s="24"/>
      <c r="E2" s="24"/>
      <c r="F2" s="24"/>
    </row>
    <row r="3" spans="1:6" s="5" customFormat="1" ht="29.25" customHeight="1">
      <c r="A3" s="4" t="s">
        <v>5</v>
      </c>
      <c r="B3" s="25" t="s">
        <v>11</v>
      </c>
      <c r="C3" s="25" t="s">
        <v>4</v>
      </c>
      <c r="D3" s="25" t="s">
        <v>12</v>
      </c>
      <c r="E3" s="27" t="s">
        <v>6</v>
      </c>
      <c r="F3" s="27"/>
    </row>
    <row r="4" spans="1:6" s="5" customFormat="1" ht="13.5" customHeight="1">
      <c r="A4" s="1" t="s">
        <v>5</v>
      </c>
      <c r="B4" s="26"/>
      <c r="C4" s="26"/>
      <c r="D4" s="26"/>
      <c r="E4" s="8" t="s">
        <v>0</v>
      </c>
      <c r="F4" s="8" t="s">
        <v>1</v>
      </c>
    </row>
    <row r="5" spans="1:6" ht="13.5" customHeight="1">
      <c r="A5" s="9" t="s">
        <v>13</v>
      </c>
      <c r="B5" s="14">
        <f>SUM(B7:B9)</f>
        <v>248.47</v>
      </c>
      <c r="C5" s="14">
        <f>SUM(C7:C9)</f>
        <v>250.52</v>
      </c>
      <c r="D5" s="14">
        <f>SUM(D7:D9)</f>
        <v>297.70000000000005</v>
      </c>
      <c r="E5" s="15">
        <f>D5-C5</f>
        <v>47.180000000000035</v>
      </c>
      <c r="F5" s="16">
        <f>IF(C5=0,"N/A  ",E5/C5)</f>
        <v>0.18832827718345854</v>
      </c>
    </row>
    <row r="6" spans="1:6" ht="13.5" customHeight="1">
      <c r="A6" s="6" t="s">
        <v>7</v>
      </c>
      <c r="B6" s="10" t="s">
        <v>5</v>
      </c>
      <c r="C6" s="10" t="s">
        <v>5</v>
      </c>
      <c r="D6" s="10" t="s">
        <v>5</v>
      </c>
      <c r="E6" s="10" t="s">
        <v>5</v>
      </c>
      <c r="F6" s="11" t="s">
        <v>5</v>
      </c>
    </row>
    <row r="7" spans="1:6" ht="13.5" customHeight="1">
      <c r="A7" s="6" t="s">
        <v>8</v>
      </c>
      <c r="B7" s="17">
        <f>164.01-7.68</f>
        <v>156.32999999999998</v>
      </c>
      <c r="C7" s="17">
        <f>169.31-6.36</f>
        <v>162.95</v>
      </c>
      <c r="D7" s="17">
        <f>220.05-6.36</f>
        <v>213.69</v>
      </c>
      <c r="E7" s="10">
        <f aca="true" t="shared" si="0" ref="E7:E14">D7-C7</f>
        <v>50.74000000000001</v>
      </c>
      <c r="F7" s="11">
        <f aca="true" t="shared" si="1" ref="F7:F14">IF(C7=0,"N/A  ",E7/C7)</f>
        <v>0.31138386007977914</v>
      </c>
    </row>
    <row r="8" spans="1:6" ht="13.5" customHeight="1">
      <c r="A8" s="6" t="s">
        <v>14</v>
      </c>
      <c r="B8" s="17">
        <v>7.68</v>
      </c>
      <c r="C8" s="17">
        <v>6.36</v>
      </c>
      <c r="D8" s="17">
        <v>6.36</v>
      </c>
      <c r="E8" s="18">
        <f t="shared" si="0"/>
        <v>0</v>
      </c>
      <c r="F8" s="18">
        <f t="shared" si="1"/>
        <v>0</v>
      </c>
    </row>
    <row r="9" spans="1:6" ht="13.5" customHeight="1">
      <c r="A9" s="6" t="s">
        <v>9</v>
      </c>
      <c r="B9" s="17">
        <f>+B10+B11+B12+B13+B14</f>
        <v>84.46000000000001</v>
      </c>
      <c r="C9" s="17">
        <f>+C10+C11+C12+C13+C14</f>
        <v>81.21000000000001</v>
      </c>
      <c r="D9" s="17">
        <f>+D10+D11+D12+D13+D14</f>
        <v>77.65</v>
      </c>
      <c r="E9" s="10">
        <f t="shared" si="0"/>
        <v>-3.5600000000000023</v>
      </c>
      <c r="F9" s="11">
        <f t="shared" si="1"/>
        <v>-0.04383696589090016</v>
      </c>
    </row>
    <row r="10" spans="1:6" ht="13.5" customHeight="1">
      <c r="A10" s="6" t="s">
        <v>15</v>
      </c>
      <c r="B10" s="17">
        <v>33</v>
      </c>
      <c r="C10" s="17">
        <v>29.5</v>
      </c>
      <c r="D10" s="17">
        <v>28.5</v>
      </c>
      <c r="E10" s="10">
        <f t="shared" si="0"/>
        <v>-1</v>
      </c>
      <c r="F10" s="11">
        <f t="shared" si="1"/>
        <v>-0.03389830508474576</v>
      </c>
    </row>
    <row r="11" spans="1:6" ht="13.5" customHeight="1">
      <c r="A11" s="6" t="s">
        <v>16</v>
      </c>
      <c r="B11" s="17">
        <v>18</v>
      </c>
      <c r="C11" s="17">
        <v>18</v>
      </c>
      <c r="D11" s="17">
        <v>18</v>
      </c>
      <c r="E11" s="18">
        <f t="shared" si="0"/>
        <v>0</v>
      </c>
      <c r="F11" s="18">
        <f t="shared" si="1"/>
        <v>0</v>
      </c>
    </row>
    <row r="12" spans="1:6" ht="13.5" customHeight="1">
      <c r="A12" s="6" t="s">
        <v>17</v>
      </c>
      <c r="B12" s="17">
        <v>0.25</v>
      </c>
      <c r="C12" s="17">
        <v>1.5</v>
      </c>
      <c r="D12" s="17">
        <v>2.15</v>
      </c>
      <c r="E12" s="10">
        <f t="shared" si="0"/>
        <v>0.6499999999999999</v>
      </c>
      <c r="F12" s="19">
        <f t="shared" si="1"/>
        <v>0.4333333333333333</v>
      </c>
    </row>
    <row r="13" spans="1:6" ht="13.5" customHeight="1">
      <c r="A13" s="6" t="s">
        <v>18</v>
      </c>
      <c r="B13" s="17">
        <v>18.5</v>
      </c>
      <c r="C13" s="17">
        <v>18.5</v>
      </c>
      <c r="D13" s="17">
        <v>20.5</v>
      </c>
      <c r="E13" s="10">
        <f t="shared" si="0"/>
        <v>2</v>
      </c>
      <c r="F13" s="11">
        <f t="shared" si="1"/>
        <v>0.10810810810810811</v>
      </c>
    </row>
    <row r="14" spans="1:6" ht="13.5" customHeight="1" thickBot="1">
      <c r="A14" s="20" t="s">
        <v>19</v>
      </c>
      <c r="B14" s="21">
        <v>14.71</v>
      </c>
      <c r="C14" s="21">
        <v>13.71</v>
      </c>
      <c r="D14" s="21">
        <v>8.5</v>
      </c>
      <c r="E14" s="12">
        <f t="shared" si="0"/>
        <v>-5.210000000000001</v>
      </c>
      <c r="F14" s="13">
        <f t="shared" si="1"/>
        <v>-0.3800145878920496</v>
      </c>
    </row>
    <row r="15" spans="1:6" ht="15">
      <c r="A15" s="28" t="s">
        <v>2</v>
      </c>
      <c r="B15" s="28"/>
      <c r="C15" s="28"/>
      <c r="D15" s="28"/>
      <c r="E15" s="28"/>
      <c r="F15" s="28"/>
    </row>
    <row r="16" spans="1:3" ht="15">
      <c r="A16" s="7" t="s">
        <v>5</v>
      </c>
      <c r="B16" s="7"/>
      <c r="C16" s="7"/>
    </row>
    <row r="17" spans="1:6" ht="15">
      <c r="A17" s="22"/>
      <c r="B17" s="7"/>
      <c r="C17" s="7"/>
      <c r="D17" s="7"/>
      <c r="E17" s="7"/>
      <c r="F17" s="7"/>
    </row>
    <row r="20" ht="0.75" customHeight="1"/>
  </sheetData>
  <mergeCells count="7"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2008-01-30T19:46:19Z</cp:lastPrinted>
  <dcterms:created xsi:type="dcterms:W3CDTF">2008-01-30T19:18:43Z</dcterms:created>
  <dcterms:modified xsi:type="dcterms:W3CDTF">2008-01-31T11:42:22Z</dcterms:modified>
  <cp:category/>
  <cp:version/>
  <cp:contentType/>
  <cp:contentStatus/>
</cp:coreProperties>
</file>