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8555" windowHeight="11250" activeTab="0"/>
  </bookViews>
  <sheets>
    <sheet name="NSF ResInfrastruct FY09TotAppro" sheetId="1" r:id="rId1"/>
  </sheets>
  <definedNames/>
  <calcPr fullCalcOnLoad="1"/>
</workbook>
</file>

<file path=xl/sharedStrings.xml><?xml version="1.0" encoding="utf-8"?>
<sst xmlns="http://schemas.openxmlformats.org/spreadsheetml/2006/main" count="60" uniqueCount="57">
  <si>
    <t>National Science Foundation</t>
  </si>
  <si>
    <t>Research Infrastructure Summary</t>
  </si>
  <si>
    <t>FY 2009 Total Appropriations</t>
  </si>
  <si>
    <t>(Dollars in Millions)</t>
  </si>
  <si>
    <t>FY 2009 Current Plan</t>
  </si>
  <si>
    <t>FY 2009 ARRA Estimate</t>
  </si>
  <si>
    <t>FY 2009
Total Appropriations</t>
  </si>
  <si>
    <t>FY 2009 Total Approps change over:</t>
  </si>
  <si>
    <t>FY 2008 Actual</t>
  </si>
  <si>
    <t>FY 2009 Plan</t>
  </si>
  <si>
    <t>Amount</t>
  </si>
  <si>
    <t>Percent</t>
  </si>
  <si>
    <t>Academic Research Fleet</t>
  </si>
  <si>
    <t xml:space="preserve">    Regional Class Research Vessels</t>
  </si>
  <si>
    <t xml:space="preserve">     RHOV Construction (R/V Alvin Replacement)</t>
  </si>
  <si>
    <t xml:space="preserve">     R/V Langseth Construction (R/V Ewing Replacement)</t>
  </si>
  <si>
    <t xml:space="preserve">    Ship Operations and Upgrades</t>
  </si>
  <si>
    <t>Academic Research Infrastructure</t>
  </si>
  <si>
    <t>Cornell Electron Storage Ring</t>
  </si>
  <si>
    <t>Cornell High Energy Synchrotron Source (CHESS)</t>
  </si>
  <si>
    <r>
      <t>EarthScope: USArray, SAFOD, PBO</t>
    </r>
    <r>
      <rPr>
        <vertAlign val="superscript"/>
        <sz val="11"/>
        <rFont val="Times New Roman"/>
        <family val="1"/>
      </rPr>
      <t>/1</t>
    </r>
  </si>
  <si>
    <t>Gemini Observatory</t>
  </si>
  <si>
    <t>Incorporated Research Institutions for Seismology</t>
  </si>
  <si>
    <r>
      <t>Integrated Ocean Drilling Program</t>
    </r>
    <r>
      <rPr>
        <vertAlign val="superscript"/>
        <sz val="11"/>
        <rFont val="Times New Roman"/>
        <family val="1"/>
      </rPr>
      <t>\2</t>
    </r>
  </si>
  <si>
    <t>Large Hadron Collider</t>
  </si>
  <si>
    <t>Laser Interferometer Gravitational Wave Observatory</t>
  </si>
  <si>
    <r>
      <t>Major Research Equipment &amp; Facilities Construction</t>
    </r>
    <r>
      <rPr>
        <vertAlign val="superscript"/>
        <sz val="11"/>
        <rFont val="Times New Roman"/>
        <family val="1"/>
      </rPr>
      <t>/3</t>
    </r>
  </si>
  <si>
    <t>Major Research Instrumentation</t>
  </si>
  <si>
    <t>National Astronomy &amp; Ionosphere Center</t>
  </si>
  <si>
    <t>National Center for Atmospheric Research</t>
  </si>
  <si>
    <t>National High Magnetic Field Laboratory</t>
  </si>
  <si>
    <t>National Nanotechnology Infrastructure Network (NNIN)</t>
  </si>
  <si>
    <t>National Optical Astronomy Observatories</t>
  </si>
  <si>
    <r>
      <t>National Radio Astronomy Observatories</t>
    </r>
    <r>
      <rPr>
        <vertAlign val="superscript"/>
        <sz val="11"/>
        <rFont val="Times New Roman"/>
        <family val="1"/>
      </rPr>
      <t>/4</t>
    </r>
  </si>
  <si>
    <t>National Stem Education Distributed Learning</t>
  </si>
  <si>
    <t>National Solar Observatory</t>
  </si>
  <si>
    <t>National Superconducting Cyclotron Laboratory</t>
  </si>
  <si>
    <t>Network for Earthquake Engineering Simulation</t>
  </si>
  <si>
    <t>Polar Environment, Health &amp; Safety</t>
  </si>
  <si>
    <r>
      <t>Polar Facilities and Logistics</t>
    </r>
    <r>
      <rPr>
        <vertAlign val="superscript"/>
        <sz val="11"/>
        <rFont val="Times New Roman"/>
        <family val="1"/>
      </rPr>
      <t>/5</t>
    </r>
  </si>
  <si>
    <r>
      <t>Research Resources</t>
    </r>
    <r>
      <rPr>
        <vertAlign val="superscript"/>
        <sz val="11"/>
        <rFont val="Times New Roman"/>
        <family val="1"/>
      </rPr>
      <t>/6</t>
    </r>
  </si>
  <si>
    <t>Science and Technology Policy Institute</t>
  </si>
  <si>
    <r>
      <t>Other Facilities</t>
    </r>
    <r>
      <rPr>
        <vertAlign val="superscript"/>
        <sz val="11"/>
        <rFont val="Times New Roman"/>
        <family val="1"/>
      </rPr>
      <t>/8</t>
    </r>
  </si>
  <si>
    <t>Subtotal, Research Infrastructure Support</t>
  </si>
  <si>
    <t>Research Infrastructure Stewardship Offset</t>
  </si>
  <si>
    <t>RESEARCH INFRASTRUCTURE TOTAL</t>
  </si>
  <si>
    <t>Totals may not add due to rounding.</t>
  </si>
  <si>
    <r>
      <t xml:space="preserve">/1 </t>
    </r>
    <r>
      <rPr>
        <sz val="9"/>
        <rFont val="Times New Roman"/>
        <family val="1"/>
      </rPr>
      <t xml:space="preserve"> EarthScope funding includes support provided through the R&amp;RA account for operations and maintenance of the facility.  Support provided through the MREFC account for the construction of the project, totaling $4.21 million in FY 2008, is included in the MREFC projects line.</t>
    </r>
  </si>
  <si>
    <r>
      <t>/2</t>
    </r>
    <r>
      <rPr>
        <sz val="9"/>
        <rFont val="Times New Roman"/>
        <family val="1"/>
      </rPr>
      <t xml:space="preserve">  Funding for the Integrated Ocean Drilling Program (IODP) includes support for the continued phase-out of program and contract activities for the Ocean Drilling Program (ODP), predecessor to the IODP.  This line also includes support for the operations and maintenance of the Scientific Ocean Drilling Vessel (SODV).  Final MREFC support for the SODV, totaling $24,000 in FY 2008, is included on the MREFC projects line.</t>
    </r>
  </si>
  <si>
    <r>
      <t xml:space="preserve">/4 </t>
    </r>
    <r>
      <rPr>
        <sz val="9"/>
        <rFont val="Times New Roman"/>
        <family val="1"/>
      </rPr>
      <t xml:space="preserve"> Funding for the National Radio Astronomy Observatory (NRAO) includes operation and maintenance support for the Atacama Large Millimeter Array (ALMA).  Construction funding for ALMA is included int the MREFC projects line above.</t>
    </r>
  </si>
  <si>
    <r>
      <t xml:space="preserve">/5  </t>
    </r>
    <r>
      <rPr>
        <sz val="9"/>
        <rFont val="Times New Roman"/>
        <family val="1"/>
      </rPr>
      <t>Polar Facilities and Logistics includes support for the operations and maintenance of the South Pole Station Modernization (SPSM) project.  Funds provided through the MREFC account for SPSM, totaling $7.57 million in FY 2008, are included in the MREFC projects line.</t>
    </r>
  </si>
  <si>
    <r>
      <t xml:space="preserve">/6 </t>
    </r>
    <r>
      <rPr>
        <sz val="9"/>
        <rFont val="Times New Roman"/>
        <family val="1"/>
      </rPr>
      <t>Funding for Research Resources includes support for the operation and maintenance of minor facilities, infrastructure and instrumentation, field stations, museum collections, etc.</t>
    </r>
  </si>
  <si>
    <r>
      <t xml:space="preserve">/7 </t>
    </r>
    <r>
      <rPr>
        <sz val="9"/>
        <rFont val="Times New Roman"/>
        <family val="1"/>
      </rPr>
      <t xml:space="preserve"> Networking &amp; Computational Resources Infrastructure &amp; Services is the new name for Shared Cyberinfrastructure Tools.  Several programs formerly included in Shared Cyberinfrastructure Tools have been reclassified as Disciplinary and Interdisciplinary Research.</t>
    </r>
  </si>
  <si>
    <r>
      <t xml:space="preserve">/8  </t>
    </r>
    <r>
      <rPr>
        <sz val="9"/>
        <rFont val="Times New Roman"/>
        <family val="1"/>
      </rPr>
      <t>Other Facilities includes support for other physics and materials research facilities.</t>
    </r>
  </si>
  <si>
    <r>
      <t xml:space="preserve">/3  </t>
    </r>
    <r>
      <rPr>
        <sz val="9"/>
        <rFont val="Times New Roman"/>
        <family val="1"/>
      </rPr>
      <t>Funding levels for MREFC projects in this table include support for concept and development associated with these projects provided through the R&amp;RA account, specifically for NEON, OOI, and ATST, initial support for operations and maintenance provided through the R&amp;RA account, and implementation support provided through the MREFC account.  Final support for EarthScope, SODV and SPSM is also included in this line.</t>
    </r>
  </si>
  <si>
    <r>
      <t>Networking &amp; Computational Resources Infrastructure
   &amp; Services</t>
    </r>
    <r>
      <rPr>
        <vertAlign val="superscript"/>
        <sz val="11"/>
        <rFont val="Times New Roman"/>
        <family val="1"/>
      </rPr>
      <t>\7</t>
    </r>
  </si>
  <si>
    <t>Science Resources Statistics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</si>
</sst>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_);[Red]\(0.00\)"/>
    <numFmt numFmtId="167" formatCode="#,##0.00;\-#,##0.00;&quot;-&quot;??"/>
    <numFmt numFmtId="168" formatCode="0.000"/>
    <numFmt numFmtId="169" formatCode="0.0000"/>
    <numFmt numFmtId="170" formatCode="0.00000"/>
    <numFmt numFmtId="171" formatCode="0.000000"/>
    <numFmt numFmtId="172" formatCode="0.0000000"/>
    <numFmt numFmtId="173" formatCode="0.00000000"/>
  </numFmts>
  <fonts count="13">
    <font>
      <sz val="10"/>
      <name val="Arial"/>
      <family val="0"/>
    </font>
    <font>
      <b/>
      <sz val="14"/>
      <name val="Times New Roman"/>
      <family val="1"/>
    </font>
    <font>
      <sz val="10"/>
      <name val="Times New Roman"/>
      <family val="1"/>
    </font>
    <font>
      <b/>
      <sz val="11"/>
      <name val="Times New Roman"/>
      <family val="1"/>
    </font>
    <font>
      <sz val="11"/>
      <name val="Times New Roman"/>
      <family val="1"/>
    </font>
    <font>
      <i/>
      <sz val="11"/>
      <name val="Times New Roman"/>
      <family val="1"/>
    </font>
    <font>
      <i/>
      <sz val="10"/>
      <name val="Times New Roman"/>
      <family val="1"/>
    </font>
    <font>
      <i/>
      <sz val="10"/>
      <name val="Arial"/>
      <family val="0"/>
    </font>
    <font>
      <vertAlign val="superscript"/>
      <sz val="11"/>
      <name val="Times New Roman"/>
      <family val="1"/>
    </font>
    <font>
      <sz val="9"/>
      <name val="Times New Roman"/>
      <family val="1"/>
    </font>
    <font>
      <vertAlign val="superscript"/>
      <sz val="9"/>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30">
    <border>
      <left/>
      <right/>
      <top/>
      <bottom/>
      <diagonal/>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double"/>
    </border>
    <border>
      <left>
        <color indexed="63"/>
      </left>
      <right>
        <color indexed="63"/>
      </right>
      <top style="thin"/>
      <bottom style="double"/>
    </border>
    <border>
      <left style="medium"/>
      <right style="medium"/>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style="medium"/>
      <right style="medium"/>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90">
    <xf numFmtId="0" fontId="0" fillId="0" borderId="0" xfId="0" applyAlignment="1">
      <alignment/>
    </xf>
    <xf numFmtId="0" fontId="1" fillId="0" borderId="0" xfId="0" applyFont="1" applyFill="1" applyBorder="1" applyAlignment="1">
      <alignment horizontal="center"/>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3" xfId="0" applyFont="1" applyFill="1" applyBorder="1" applyAlignment="1">
      <alignment horizontal="right" wrapText="1"/>
    </xf>
    <xf numFmtId="0" fontId="4" fillId="0" borderId="4" xfId="0" applyFont="1" applyBorder="1" applyAlignment="1">
      <alignment/>
    </xf>
    <xf numFmtId="0" fontId="4" fillId="0" borderId="0" xfId="0" applyFont="1" applyAlignment="1">
      <alignment/>
    </xf>
    <xf numFmtId="164" fontId="4" fillId="0" borderId="0" xfId="0" applyNumberFormat="1" applyFont="1" applyAlignment="1">
      <alignment/>
    </xf>
    <xf numFmtId="164" fontId="4" fillId="0" borderId="5" xfId="0" applyNumberFormat="1" applyFont="1" applyBorder="1" applyAlignment="1">
      <alignment/>
    </xf>
    <xf numFmtId="164" fontId="4" fillId="0" borderId="0" xfId="0" applyNumberFormat="1" applyFont="1" applyBorder="1" applyAlignment="1">
      <alignment/>
    </xf>
    <xf numFmtId="165" fontId="4" fillId="0" borderId="6" xfId="23" applyNumberFormat="1" applyFont="1" applyFill="1" applyBorder="1" applyAlignment="1">
      <alignment/>
    </xf>
    <xf numFmtId="0" fontId="5" fillId="0" borderId="4" xfId="0" applyFont="1" applyBorder="1" applyAlignment="1">
      <alignment/>
    </xf>
    <xf numFmtId="0" fontId="6" fillId="0" borderId="0" xfId="0" applyFont="1" applyAlignment="1">
      <alignment/>
    </xf>
    <xf numFmtId="2" fontId="6" fillId="0" borderId="0" xfId="0" applyNumberFormat="1" applyFont="1" applyAlignment="1">
      <alignment/>
    </xf>
    <xf numFmtId="2" fontId="6" fillId="0" borderId="7" xfId="0" applyNumberFormat="1" applyFont="1" applyBorder="1" applyAlignment="1">
      <alignment/>
    </xf>
    <xf numFmtId="2" fontId="2" fillId="0" borderId="0" xfId="0" applyNumberFormat="1" applyFont="1" applyBorder="1" applyAlignment="1">
      <alignment/>
    </xf>
    <xf numFmtId="0" fontId="7" fillId="0" borderId="0" xfId="0" applyFont="1" applyAlignment="1">
      <alignment/>
    </xf>
    <xf numFmtId="166" fontId="6" fillId="0" borderId="0" xfId="22" applyNumberFormat="1" applyFont="1" applyBorder="1" applyAlignment="1" applyProtection="1">
      <alignment horizontal="left"/>
      <protection/>
    </xf>
    <xf numFmtId="2" fontId="6" fillId="0" borderId="0" xfId="0" applyNumberFormat="1" applyFont="1" applyBorder="1" applyAlignment="1">
      <alignment/>
    </xf>
    <xf numFmtId="165" fontId="6" fillId="0" borderId="6" xfId="23" applyNumberFormat="1" applyFont="1" applyFill="1" applyBorder="1" applyAlignment="1">
      <alignment/>
    </xf>
    <xf numFmtId="166" fontId="4" fillId="0" borderId="0" xfId="22" applyNumberFormat="1" applyFont="1" applyBorder="1" applyAlignment="1" applyProtection="1">
      <alignment horizontal="left"/>
      <protection/>
    </xf>
    <xf numFmtId="2" fontId="4" fillId="0" borderId="0" xfId="0" applyNumberFormat="1" applyFont="1" applyAlignment="1">
      <alignment/>
    </xf>
    <xf numFmtId="2" fontId="4" fillId="0" borderId="7" xfId="0" applyNumberFormat="1" applyFont="1" applyBorder="1" applyAlignment="1">
      <alignment/>
    </xf>
    <xf numFmtId="2" fontId="4" fillId="0" borderId="0" xfId="0" applyNumberFormat="1" applyFont="1" applyBorder="1" applyAlignment="1">
      <alignment/>
    </xf>
    <xf numFmtId="166" fontId="4" fillId="0" borderId="0" xfId="21" applyNumberFormat="1" applyFont="1" applyBorder="1" applyAlignment="1" applyProtection="1">
      <alignment horizontal="left"/>
      <protection/>
    </xf>
    <xf numFmtId="2" fontId="4" fillId="0" borderId="0" xfId="0" applyNumberFormat="1" applyFont="1" applyAlignment="1" quotePrefix="1">
      <alignment/>
    </xf>
    <xf numFmtId="2" fontId="4" fillId="0" borderId="0" xfId="0" applyNumberFormat="1" applyFont="1" applyFill="1" applyAlignment="1">
      <alignment/>
    </xf>
    <xf numFmtId="2" fontId="4" fillId="0" borderId="0" xfId="0" applyNumberFormat="1" applyFont="1" applyFill="1" applyBorder="1" applyAlignment="1">
      <alignment/>
    </xf>
    <xf numFmtId="2" fontId="4" fillId="0" borderId="6" xfId="0" applyNumberFormat="1" applyFont="1" applyFill="1" applyBorder="1" applyAlignment="1">
      <alignment/>
    </xf>
    <xf numFmtId="2" fontId="4" fillId="0" borderId="7" xfId="0" applyNumberFormat="1" applyFont="1" applyFill="1" applyBorder="1" applyAlignment="1">
      <alignment/>
    </xf>
    <xf numFmtId="166" fontId="4" fillId="0" borderId="0" xfId="21" applyNumberFormat="1" applyFont="1" applyBorder="1" applyProtection="1">
      <alignment/>
      <protection/>
    </xf>
    <xf numFmtId="2" fontId="4" fillId="0" borderId="0" xfId="0" applyNumberFormat="1" applyFont="1" applyAlignment="1">
      <alignment horizontal="right"/>
    </xf>
    <xf numFmtId="2" fontId="4" fillId="0" borderId="7" xfId="0" applyNumberFormat="1" applyFont="1" applyBorder="1" applyAlignment="1">
      <alignment horizontal="right"/>
    </xf>
    <xf numFmtId="0" fontId="4" fillId="0" borderId="0" xfId="0" applyFont="1" applyBorder="1" applyAlignment="1">
      <alignment/>
    </xf>
    <xf numFmtId="0" fontId="4" fillId="0" borderId="8" xfId="0" applyFont="1" applyBorder="1" applyAlignment="1">
      <alignment/>
    </xf>
    <xf numFmtId="0" fontId="4" fillId="0" borderId="9" xfId="0" applyFont="1" applyBorder="1" applyAlignment="1">
      <alignment/>
    </xf>
    <xf numFmtId="2" fontId="4" fillId="0" borderId="9" xfId="0" applyNumberFormat="1" applyFont="1" applyBorder="1" applyAlignment="1">
      <alignment/>
    </xf>
    <xf numFmtId="2" fontId="4" fillId="0" borderId="10" xfId="0" applyNumberFormat="1" applyFont="1" applyBorder="1" applyAlignment="1">
      <alignment/>
    </xf>
    <xf numFmtId="165" fontId="4" fillId="0" borderId="11" xfId="23" applyNumberFormat="1" applyFont="1" applyFill="1" applyBorder="1" applyAlignment="1">
      <alignment/>
    </xf>
    <xf numFmtId="0" fontId="3" fillId="0" borderId="12" xfId="0" applyFont="1" applyBorder="1" applyAlignment="1">
      <alignment/>
    </xf>
    <xf numFmtId="0" fontId="3" fillId="0" borderId="13" xfId="0" applyFont="1" applyBorder="1" applyAlignment="1">
      <alignment/>
    </xf>
    <xf numFmtId="164" fontId="3" fillId="0" borderId="13" xfId="0" applyNumberFormat="1" applyFont="1" applyBorder="1" applyAlignment="1">
      <alignment/>
    </xf>
    <xf numFmtId="164" fontId="3" fillId="0" borderId="14" xfId="0" applyNumberFormat="1" applyFont="1" applyBorder="1" applyAlignment="1">
      <alignment/>
    </xf>
    <xf numFmtId="165" fontId="3" fillId="0" borderId="15" xfId="23" applyNumberFormat="1" applyFont="1" applyFill="1" applyBorder="1" applyAlignment="1">
      <alignment/>
    </xf>
    <xf numFmtId="0" fontId="3" fillId="0" borderId="16" xfId="0" applyFont="1" applyBorder="1" applyAlignment="1">
      <alignment/>
    </xf>
    <xf numFmtId="0" fontId="3" fillId="0" borderId="17" xfId="0" applyFont="1" applyBorder="1" applyAlignment="1">
      <alignment/>
    </xf>
    <xf numFmtId="164" fontId="3" fillId="0" borderId="17" xfId="0" applyNumberFormat="1" applyFont="1" applyBorder="1" applyAlignment="1">
      <alignment/>
    </xf>
    <xf numFmtId="164" fontId="3" fillId="0" borderId="18" xfId="0" applyNumberFormat="1" applyFont="1" applyBorder="1" applyAlignment="1">
      <alignment/>
    </xf>
    <xf numFmtId="165" fontId="3" fillId="0" borderId="19" xfId="23" applyNumberFormat="1" applyFont="1" applyFill="1" applyBorder="1" applyAlignment="1">
      <alignment/>
    </xf>
    <xf numFmtId="0" fontId="3" fillId="0" borderId="20" xfId="0" applyFont="1" applyBorder="1" applyAlignment="1">
      <alignment/>
    </xf>
    <xf numFmtId="0" fontId="3" fillId="0" borderId="21" xfId="0" applyFont="1" applyBorder="1" applyAlignment="1">
      <alignment/>
    </xf>
    <xf numFmtId="164" fontId="3" fillId="0" borderId="21" xfId="0" applyNumberFormat="1" applyFont="1" applyBorder="1" applyAlignment="1">
      <alignment/>
    </xf>
    <xf numFmtId="164" fontId="3" fillId="0" borderId="22" xfId="0" applyNumberFormat="1" applyFont="1" applyBorder="1" applyAlignment="1">
      <alignment/>
    </xf>
    <xf numFmtId="165" fontId="3" fillId="0" borderId="23" xfId="23" applyNumberFormat="1" applyFont="1" applyFill="1" applyBorder="1" applyAlignment="1">
      <alignment/>
    </xf>
    <xf numFmtId="0" fontId="9" fillId="0" borderId="0" xfId="0" applyFont="1" applyBorder="1" applyAlignment="1">
      <alignment horizontal="left"/>
    </xf>
    <xf numFmtId="167" fontId="0" fillId="0" borderId="0" xfId="0" applyNumberFormat="1" applyBorder="1" applyAlignment="1">
      <alignment vertical="top"/>
    </xf>
    <xf numFmtId="167" fontId="0" fillId="0" borderId="7" xfId="0" applyNumberFormat="1" applyBorder="1" applyAlignment="1">
      <alignment vertical="top"/>
    </xf>
    <xf numFmtId="167" fontId="6" fillId="0" borderId="6" xfId="0" applyNumberFormat="1" applyFont="1" applyBorder="1" applyAlignment="1">
      <alignment horizontal="right" vertical="top"/>
    </xf>
    <xf numFmtId="167" fontId="0" fillId="0" borderId="4" xfId="0" applyNumberFormat="1" applyBorder="1" applyAlignment="1">
      <alignment vertical="top"/>
    </xf>
    <xf numFmtId="167" fontId="0" fillId="0" borderId="6" xfId="0" applyNumberFormat="1" applyBorder="1" applyAlignment="1">
      <alignment vertical="top"/>
    </xf>
    <xf numFmtId="167" fontId="2" fillId="0" borderId="6" xfId="0" applyNumberFormat="1" applyFont="1" applyBorder="1" applyAlignment="1">
      <alignment horizontal="right" vertical="top"/>
    </xf>
    <xf numFmtId="167" fontId="4" fillId="0" borderId="7" xfId="0" applyNumberFormat="1" applyFont="1" applyBorder="1" applyAlignment="1">
      <alignment vertical="top"/>
    </xf>
    <xf numFmtId="167" fontId="4" fillId="0" borderId="6" xfId="0" applyNumberFormat="1" applyFont="1" applyBorder="1" applyAlignment="1">
      <alignment horizontal="right" vertical="top"/>
    </xf>
    <xf numFmtId="0" fontId="4" fillId="0" borderId="0" xfId="0" applyFont="1" applyBorder="1" applyAlignment="1">
      <alignment wrapText="1"/>
    </xf>
    <xf numFmtId="2" fontId="4" fillId="0" borderId="0" xfId="0" applyNumberFormat="1" applyFont="1" applyBorder="1" applyAlignment="1">
      <alignment vertical="top"/>
    </xf>
    <xf numFmtId="2" fontId="4" fillId="0" borderId="7" xfId="0" applyNumberFormat="1" applyFont="1" applyBorder="1" applyAlignment="1">
      <alignment vertical="top"/>
    </xf>
    <xf numFmtId="165" fontId="4" fillId="0" borderId="6" xfId="23" applyNumberFormat="1" applyFont="1" applyFill="1" applyBorder="1" applyAlignment="1">
      <alignment vertical="top"/>
    </xf>
    <xf numFmtId="0" fontId="1" fillId="0" borderId="0" xfId="0" applyFont="1" applyFill="1" applyBorder="1" applyAlignment="1">
      <alignment horizontal="center"/>
    </xf>
    <xf numFmtId="0" fontId="2" fillId="0" borderId="1"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3" fillId="0" borderId="25" xfId="0" applyFont="1" applyBorder="1" applyAlignment="1">
      <alignment horizontal="right" wrapText="1"/>
    </xf>
    <xf numFmtId="0" fontId="3" fillId="0" borderId="0" xfId="0" applyFont="1" applyBorder="1" applyAlignment="1">
      <alignment horizontal="right" wrapText="1"/>
    </xf>
    <xf numFmtId="0" fontId="3" fillId="0" borderId="1" xfId="0" applyFont="1" applyBorder="1" applyAlignment="1">
      <alignment horizontal="right" wrapText="1"/>
    </xf>
    <xf numFmtId="0" fontId="3" fillId="0" borderId="5" xfId="0" applyFont="1" applyBorder="1" applyAlignment="1">
      <alignment horizontal="right" wrapText="1"/>
    </xf>
    <xf numFmtId="0" fontId="3" fillId="0" borderId="7" xfId="0" applyFont="1" applyBorder="1" applyAlignment="1">
      <alignment horizontal="right" wrapText="1"/>
    </xf>
    <xf numFmtId="0" fontId="3" fillId="0" borderId="26" xfId="0" applyFont="1" applyBorder="1" applyAlignment="1">
      <alignment horizontal="right" wrapText="1"/>
    </xf>
    <xf numFmtId="0" fontId="3" fillId="0" borderId="27"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12" xfId="0" applyFont="1" applyBorder="1" applyAlignment="1">
      <alignment horizontal="center" wrapText="1"/>
    </xf>
    <xf numFmtId="0" fontId="3" fillId="0" borderId="15" xfId="0" applyFont="1" applyBorder="1" applyAlignment="1">
      <alignment horizontal="center" wrapText="1"/>
    </xf>
    <xf numFmtId="0" fontId="3" fillId="0" borderId="13" xfId="0" applyFont="1" applyBorder="1" applyAlignment="1">
      <alignment horizontal="center" wrapText="1"/>
    </xf>
    <xf numFmtId="0" fontId="9" fillId="0" borderId="0" xfId="0" applyFont="1" applyBorder="1" applyAlignment="1">
      <alignment horizontal="left"/>
    </xf>
    <xf numFmtId="0" fontId="10" fillId="0" borderId="0" xfId="0" applyFont="1" applyFill="1" applyBorder="1" applyAlignment="1">
      <alignment horizontal="left" wrapText="1"/>
    </xf>
    <xf numFmtId="2" fontId="10" fillId="0" borderId="0" xfId="0" applyNumberFormat="1" applyFont="1" applyFill="1" applyBorder="1" applyAlignment="1">
      <alignment horizontal="left" wrapText="1"/>
    </xf>
    <xf numFmtId="0" fontId="10" fillId="0" borderId="0" xfId="0" applyFont="1" applyFill="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1 (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3"/>
  <sheetViews>
    <sheetView showGridLines="0" showZeros="0" tabSelected="1" workbookViewId="0" topLeftCell="A1">
      <selection activeCell="A1" sqref="A1:J1"/>
    </sheetView>
  </sheetViews>
  <sheetFormatPr defaultColWidth="9.140625" defaultRowHeight="12.75"/>
  <cols>
    <col min="1" max="1" width="2.8515625" style="0" customWidth="1"/>
    <col min="2" max="2" width="51.57421875" style="0" customWidth="1"/>
    <col min="3" max="5" width="10.00390625" style="0" customWidth="1"/>
    <col min="6" max="6" width="14.8515625" style="0" customWidth="1"/>
    <col min="7" max="7" width="11.00390625" style="0" customWidth="1"/>
    <col min="8" max="8" width="12.421875" style="0" bestFit="1" customWidth="1"/>
    <col min="9" max="9" width="11.140625" style="0" customWidth="1"/>
    <col min="10" max="10" width="10.140625" style="0" customWidth="1"/>
  </cols>
  <sheetData>
    <row r="1" spans="1:10" ht="18.75">
      <c r="A1" s="67" t="s">
        <v>0</v>
      </c>
      <c r="B1" s="67"/>
      <c r="C1" s="67"/>
      <c r="D1" s="67"/>
      <c r="E1" s="67"/>
      <c r="F1" s="67"/>
      <c r="G1" s="67"/>
      <c r="H1" s="67"/>
      <c r="I1" s="67"/>
      <c r="J1" s="67"/>
    </row>
    <row r="2" spans="1:10" ht="18.75">
      <c r="A2" s="67" t="s">
        <v>1</v>
      </c>
      <c r="B2" s="67"/>
      <c r="C2" s="67"/>
      <c r="D2" s="67"/>
      <c r="E2" s="67"/>
      <c r="F2" s="67"/>
      <c r="G2" s="67"/>
      <c r="H2" s="67"/>
      <c r="I2" s="67"/>
      <c r="J2" s="67"/>
    </row>
    <row r="3" spans="1:10" ht="18.75">
      <c r="A3" s="67" t="s">
        <v>2</v>
      </c>
      <c r="B3" s="67"/>
      <c r="C3" s="67"/>
      <c r="D3" s="67"/>
      <c r="E3" s="67"/>
      <c r="F3" s="67"/>
      <c r="G3" s="67"/>
      <c r="H3" s="67"/>
      <c r="I3" s="67"/>
      <c r="J3" s="67"/>
    </row>
    <row r="4" spans="1:5" ht="12" customHeight="1">
      <c r="A4" s="1"/>
      <c r="B4" s="1"/>
      <c r="C4" s="1"/>
      <c r="D4" s="1"/>
      <c r="E4" s="1"/>
    </row>
    <row r="5" spans="1:10" ht="13.5" thickBot="1">
      <c r="A5" s="68" t="s">
        <v>3</v>
      </c>
      <c r="B5" s="68"/>
      <c r="C5" s="68"/>
      <c r="D5" s="68"/>
      <c r="E5" s="68"/>
      <c r="F5" s="68"/>
      <c r="G5" s="68"/>
      <c r="H5" s="68"/>
      <c r="I5" s="68"/>
      <c r="J5" s="68"/>
    </row>
    <row r="6" spans="1:10" ht="18.75" customHeight="1" thickBot="1">
      <c r="A6" s="69"/>
      <c r="B6" s="70"/>
      <c r="C6" s="74" t="s">
        <v>8</v>
      </c>
      <c r="D6" s="74" t="s">
        <v>4</v>
      </c>
      <c r="E6" s="74" t="s">
        <v>5</v>
      </c>
      <c r="F6" s="77" t="s">
        <v>6</v>
      </c>
      <c r="G6" s="80" t="s">
        <v>7</v>
      </c>
      <c r="H6" s="81"/>
      <c r="I6" s="81"/>
      <c r="J6" s="82"/>
    </row>
    <row r="7" spans="1:10" ht="29.25" customHeight="1">
      <c r="A7" s="71"/>
      <c r="B7" s="72"/>
      <c r="C7" s="75"/>
      <c r="D7" s="75"/>
      <c r="E7" s="75"/>
      <c r="F7" s="78"/>
      <c r="G7" s="83" t="s">
        <v>8</v>
      </c>
      <c r="H7" s="84"/>
      <c r="I7" s="85" t="s">
        <v>9</v>
      </c>
      <c r="J7" s="84"/>
    </row>
    <row r="8" spans="1:10" ht="24.75" customHeight="1" thickBot="1">
      <c r="A8" s="73"/>
      <c r="B8" s="68"/>
      <c r="C8" s="76"/>
      <c r="D8" s="76"/>
      <c r="E8" s="76"/>
      <c r="F8" s="79"/>
      <c r="G8" s="3" t="s">
        <v>10</v>
      </c>
      <c r="H8" s="4" t="s">
        <v>11</v>
      </c>
      <c r="I8" s="2" t="s">
        <v>10</v>
      </c>
      <c r="J8" s="4" t="s">
        <v>11</v>
      </c>
    </row>
    <row r="9" spans="1:10" ht="15">
      <c r="A9" s="5"/>
      <c r="B9" s="6" t="s">
        <v>12</v>
      </c>
      <c r="C9" s="7">
        <v>75.27780839775032</v>
      </c>
      <c r="D9" s="7">
        <v>98.68</v>
      </c>
      <c r="E9" s="7">
        <v>18</v>
      </c>
      <c r="F9" s="8">
        <v>116.68</v>
      </c>
      <c r="G9" s="9">
        <f>F9-C9</f>
        <v>41.40219160224969</v>
      </c>
      <c r="H9" s="10">
        <f>IF(C9&lt;&gt;0,G9/C9,"")</f>
        <v>0.5499919894517943</v>
      </c>
      <c r="I9" s="9">
        <f>F9-D9</f>
        <v>18</v>
      </c>
      <c r="J9" s="10">
        <f>IF(D9&lt;&gt;0,I9/D9,"")</f>
        <v>0.18240778273206323</v>
      </c>
    </row>
    <row r="10" spans="1:10" s="16" customFormat="1" ht="15">
      <c r="A10" s="11"/>
      <c r="B10" s="12" t="s">
        <v>13</v>
      </c>
      <c r="C10" s="55">
        <v>0</v>
      </c>
      <c r="D10" s="13">
        <v>0.1</v>
      </c>
      <c r="E10" s="55">
        <v>0</v>
      </c>
      <c r="F10" s="14">
        <v>0.1</v>
      </c>
      <c r="G10" s="15">
        <f aca="true" t="shared" si="0" ref="G10:G44">F10-C10</f>
        <v>0.1</v>
      </c>
      <c r="H10" s="57" t="str">
        <f>IF(C10&lt;&gt;0,G10/C10,"N/A")</f>
        <v>N/A</v>
      </c>
      <c r="I10" s="58">
        <f aca="true" t="shared" si="1" ref="I10:I44">F10-D10</f>
        <v>0</v>
      </c>
      <c r="J10" s="59">
        <f aca="true" t="shared" si="2" ref="J10:J44">IF(D10&lt;&gt;0,I10/D10,"")</f>
        <v>0</v>
      </c>
    </row>
    <row r="11" spans="1:10" s="16" customFormat="1" ht="15">
      <c r="A11" s="11"/>
      <c r="B11" s="17" t="s">
        <v>14</v>
      </c>
      <c r="C11" s="55">
        <v>0</v>
      </c>
      <c r="D11" s="55">
        <v>0</v>
      </c>
      <c r="E11" s="13">
        <v>3</v>
      </c>
      <c r="F11" s="14">
        <v>3</v>
      </c>
      <c r="G11" s="18">
        <f t="shared" si="0"/>
        <v>3</v>
      </c>
      <c r="H11" s="57" t="str">
        <f>IF(C11&lt;&gt;0,G11/C11,"N/A")</f>
        <v>N/A</v>
      </c>
      <c r="I11" s="18">
        <f t="shared" si="1"/>
        <v>3</v>
      </c>
      <c r="J11" s="57" t="str">
        <f>IF(D11&lt;&gt;0,I11/D11,"N/A")</f>
        <v>N/A</v>
      </c>
    </row>
    <row r="12" spans="1:10" s="16" customFormat="1" ht="15">
      <c r="A12" s="11"/>
      <c r="B12" s="17" t="s">
        <v>15</v>
      </c>
      <c r="C12" s="13">
        <v>1.6007872124835478</v>
      </c>
      <c r="D12" s="55">
        <v>0</v>
      </c>
      <c r="E12" s="55">
        <v>0</v>
      </c>
      <c r="F12" s="56">
        <v>0</v>
      </c>
      <c r="G12" s="18">
        <f t="shared" si="0"/>
        <v>-1.6007872124835478</v>
      </c>
      <c r="H12" s="19">
        <f aca="true" t="shared" si="3" ref="H12:H44">IF(C12&lt;&gt;0,G12/C12,"")</f>
        <v>-1</v>
      </c>
      <c r="I12" s="58">
        <f t="shared" si="1"/>
        <v>0</v>
      </c>
      <c r="J12" s="57" t="str">
        <f>IF(D12&lt;&gt;0,I12/D12,"N/A")</f>
        <v>N/A</v>
      </c>
    </row>
    <row r="13" spans="1:10" s="16" customFormat="1" ht="15">
      <c r="A13" s="11"/>
      <c r="B13" s="17" t="s">
        <v>16</v>
      </c>
      <c r="C13" s="13">
        <v>73.67702118526677</v>
      </c>
      <c r="D13" s="13">
        <v>98.58</v>
      </c>
      <c r="E13" s="13">
        <v>15</v>
      </c>
      <c r="F13" s="14">
        <v>113.58</v>
      </c>
      <c r="G13" s="18">
        <f t="shared" si="0"/>
        <v>39.90297881473323</v>
      </c>
      <c r="H13" s="19">
        <f t="shared" si="3"/>
        <v>0.5415932698255267</v>
      </c>
      <c r="I13" s="18">
        <f t="shared" si="1"/>
        <v>15</v>
      </c>
      <c r="J13" s="19">
        <f t="shared" si="2"/>
        <v>0.15216068167985392</v>
      </c>
    </row>
    <row r="14" spans="1:10" s="16" customFormat="1" ht="15">
      <c r="A14" s="11"/>
      <c r="B14" s="20" t="s">
        <v>17</v>
      </c>
      <c r="C14" s="55">
        <v>0</v>
      </c>
      <c r="D14" s="55">
        <v>0</v>
      </c>
      <c r="E14" s="21">
        <v>200</v>
      </c>
      <c r="F14" s="61">
        <v>200</v>
      </c>
      <c r="G14" s="23">
        <f t="shared" si="0"/>
        <v>200</v>
      </c>
      <c r="H14" s="60" t="str">
        <f>IF(C14&lt;&gt;0,G14/C14,"N/A")</f>
        <v>N/A</v>
      </c>
      <c r="I14" s="23">
        <f t="shared" si="1"/>
        <v>200</v>
      </c>
      <c r="J14" s="60" t="str">
        <f>IF(D14&lt;&gt;0,I14/D14,"N/A")</f>
        <v>N/A</v>
      </c>
    </row>
    <row r="15" spans="1:10" ht="15">
      <c r="A15" s="5"/>
      <c r="B15" s="6" t="s">
        <v>18</v>
      </c>
      <c r="C15" s="21">
        <v>14.11</v>
      </c>
      <c r="D15" s="21">
        <v>10.5</v>
      </c>
      <c r="E15" s="21">
        <v>7.8</v>
      </c>
      <c r="F15" s="22">
        <v>18.3</v>
      </c>
      <c r="G15" s="23">
        <f t="shared" si="0"/>
        <v>4.190000000000001</v>
      </c>
      <c r="H15" s="10">
        <f t="shared" si="3"/>
        <v>0.2969525159461376</v>
      </c>
      <c r="I15" s="23">
        <f t="shared" si="1"/>
        <v>7.800000000000001</v>
      </c>
      <c r="J15" s="10">
        <f t="shared" si="2"/>
        <v>0.7428571428571429</v>
      </c>
    </row>
    <row r="16" spans="1:10" ht="15">
      <c r="A16" s="5"/>
      <c r="B16" s="6" t="s">
        <v>19</v>
      </c>
      <c r="C16" s="21">
        <v>5.6</v>
      </c>
      <c r="D16" s="21">
        <v>2.51</v>
      </c>
      <c r="E16" s="21">
        <v>7.2</v>
      </c>
      <c r="F16" s="22">
        <v>9.71</v>
      </c>
      <c r="G16" s="23">
        <f>F16-C16</f>
        <v>4.110000000000001</v>
      </c>
      <c r="H16" s="10">
        <f>IF(C16&lt;&gt;0,G16/C16,"")</f>
        <v>0.7339285714285717</v>
      </c>
      <c r="I16" s="23">
        <f>F16-D16</f>
        <v>7.200000000000001</v>
      </c>
      <c r="J16" s="10">
        <f>IF(D16&lt;&gt;0,I16/D16,"")</f>
        <v>2.868525896414343</v>
      </c>
    </row>
    <row r="17" spans="1:10" ht="18">
      <c r="A17" s="5"/>
      <c r="B17" s="24" t="s">
        <v>20</v>
      </c>
      <c r="C17" s="25">
        <v>19.20817061013379</v>
      </c>
      <c r="D17" s="21">
        <v>24.31</v>
      </c>
      <c r="E17" s="21">
        <v>4</v>
      </c>
      <c r="F17" s="22">
        <v>28.31</v>
      </c>
      <c r="G17" s="23">
        <f t="shared" si="0"/>
        <v>9.101829389866207</v>
      </c>
      <c r="H17" s="10">
        <f t="shared" si="3"/>
        <v>0.47385196511448574</v>
      </c>
      <c r="I17" s="23">
        <f t="shared" si="1"/>
        <v>4</v>
      </c>
      <c r="J17" s="10">
        <f t="shared" si="2"/>
        <v>0.16454134101192924</v>
      </c>
    </row>
    <row r="18" spans="1:10" ht="15">
      <c r="A18" s="5"/>
      <c r="B18" s="6" t="s">
        <v>21</v>
      </c>
      <c r="C18" s="21">
        <v>18.692915000000003</v>
      </c>
      <c r="D18" s="21">
        <v>18.71</v>
      </c>
      <c r="E18" s="55">
        <v>0</v>
      </c>
      <c r="F18" s="22">
        <v>18.71</v>
      </c>
      <c r="G18" s="23">
        <f>F18-C18</f>
        <v>0.01708499999999802</v>
      </c>
      <c r="H18" s="10">
        <f>IF(C18&lt;&gt;0,G18/C18,"")</f>
        <v>0.0009139826506458739</v>
      </c>
      <c r="I18" s="58">
        <f>F18-D18</f>
        <v>0</v>
      </c>
      <c r="J18" s="59">
        <f>IF(D18&lt;&gt;0,I18/D18,"")</f>
        <v>0</v>
      </c>
    </row>
    <row r="19" spans="1:10" ht="15">
      <c r="A19" s="5"/>
      <c r="B19" s="6" t="s">
        <v>22</v>
      </c>
      <c r="C19" s="21">
        <v>11.750074961522866</v>
      </c>
      <c r="D19" s="21">
        <v>12</v>
      </c>
      <c r="E19" s="21">
        <v>2.33</v>
      </c>
      <c r="F19" s="22">
        <v>14.33</v>
      </c>
      <c r="G19" s="23">
        <f t="shared" si="0"/>
        <v>2.5799250384771337</v>
      </c>
      <c r="H19" s="10">
        <f t="shared" si="3"/>
        <v>0.21956668761054124</v>
      </c>
      <c r="I19" s="23">
        <f t="shared" si="1"/>
        <v>2.33</v>
      </c>
      <c r="J19" s="10">
        <f t="shared" si="2"/>
        <v>0.19416666666666668</v>
      </c>
    </row>
    <row r="20" spans="1:10" ht="18">
      <c r="A20" s="5"/>
      <c r="B20" s="6" t="s">
        <v>23</v>
      </c>
      <c r="C20" s="21">
        <v>37.40621863908299</v>
      </c>
      <c r="D20" s="21">
        <v>43.41</v>
      </c>
      <c r="E20" s="21">
        <v>25</v>
      </c>
      <c r="F20" s="22">
        <v>68.41</v>
      </c>
      <c r="G20" s="23">
        <f t="shared" si="0"/>
        <v>31.00378136091701</v>
      </c>
      <c r="H20" s="10">
        <f t="shared" si="3"/>
        <v>0.8288402968516966</v>
      </c>
      <c r="I20" s="23">
        <f t="shared" si="1"/>
        <v>25</v>
      </c>
      <c r="J20" s="10">
        <f t="shared" si="2"/>
        <v>0.5759041695461875</v>
      </c>
    </row>
    <row r="21" spans="1:10" ht="15">
      <c r="A21" s="5"/>
      <c r="B21" s="6" t="s">
        <v>24</v>
      </c>
      <c r="C21" s="21">
        <v>18</v>
      </c>
      <c r="D21" s="21">
        <v>18</v>
      </c>
      <c r="E21" s="55">
        <v>0</v>
      </c>
      <c r="F21" s="22">
        <v>18</v>
      </c>
      <c r="G21" s="58">
        <f t="shared" si="0"/>
        <v>0</v>
      </c>
      <c r="H21" s="59">
        <f t="shared" si="3"/>
        <v>0</v>
      </c>
      <c r="I21" s="58">
        <f t="shared" si="1"/>
        <v>0</v>
      </c>
      <c r="J21" s="59">
        <f t="shared" si="2"/>
        <v>0</v>
      </c>
    </row>
    <row r="22" spans="1:10" ht="15">
      <c r="A22" s="5"/>
      <c r="B22" s="6" t="s">
        <v>25</v>
      </c>
      <c r="C22" s="21">
        <v>29.500188</v>
      </c>
      <c r="D22" s="21">
        <v>30.3</v>
      </c>
      <c r="E22" s="55">
        <v>0</v>
      </c>
      <c r="F22" s="22">
        <v>30.3</v>
      </c>
      <c r="G22" s="23">
        <f t="shared" si="0"/>
        <v>0.7998119999999993</v>
      </c>
      <c r="H22" s="10">
        <f t="shared" si="3"/>
        <v>0.02711209840425421</v>
      </c>
      <c r="I22" s="58">
        <f t="shared" si="1"/>
        <v>0</v>
      </c>
      <c r="J22" s="59">
        <f t="shared" si="2"/>
        <v>0</v>
      </c>
    </row>
    <row r="23" spans="1:10" ht="18">
      <c r="A23" s="5"/>
      <c r="B23" s="6" t="s">
        <v>26</v>
      </c>
      <c r="C23" s="26">
        <v>192.91428284775503</v>
      </c>
      <c r="D23" s="27">
        <v>184.78</v>
      </c>
      <c r="E23" s="28">
        <v>403.1</v>
      </c>
      <c r="F23" s="29">
        <v>587.88</v>
      </c>
      <c r="G23" s="23">
        <f t="shared" si="0"/>
        <v>394.96571715224496</v>
      </c>
      <c r="H23" s="10">
        <f t="shared" si="3"/>
        <v>2.0473637893568815</v>
      </c>
      <c r="I23" s="23">
        <f t="shared" si="1"/>
        <v>403.1</v>
      </c>
      <c r="J23" s="10">
        <f t="shared" si="2"/>
        <v>2.181513150773893</v>
      </c>
    </row>
    <row r="24" spans="1:10" ht="15">
      <c r="A24" s="5"/>
      <c r="B24" s="6" t="s">
        <v>27</v>
      </c>
      <c r="C24" s="21">
        <v>93.873114</v>
      </c>
      <c r="D24" s="21">
        <v>100</v>
      </c>
      <c r="E24" s="21">
        <v>300</v>
      </c>
      <c r="F24" s="22">
        <v>400</v>
      </c>
      <c r="G24" s="23">
        <f t="shared" si="0"/>
        <v>306.126886</v>
      </c>
      <c r="H24" s="10">
        <f t="shared" si="3"/>
        <v>3.261070960104722</v>
      </c>
      <c r="I24" s="23">
        <f t="shared" si="1"/>
        <v>300</v>
      </c>
      <c r="J24" s="10">
        <f t="shared" si="2"/>
        <v>3</v>
      </c>
    </row>
    <row r="25" spans="1:10" ht="15">
      <c r="A25" s="5"/>
      <c r="B25" s="6" t="s">
        <v>28</v>
      </c>
      <c r="C25" s="21">
        <v>12.745238912521044</v>
      </c>
      <c r="D25" s="21">
        <v>11.6</v>
      </c>
      <c r="E25" s="21">
        <v>3.1</v>
      </c>
      <c r="F25" s="22">
        <v>14.7</v>
      </c>
      <c r="G25" s="23">
        <f t="shared" si="0"/>
        <v>1.9547610874789552</v>
      </c>
      <c r="H25" s="10">
        <f t="shared" si="3"/>
        <v>0.1533718670082033</v>
      </c>
      <c r="I25" s="23">
        <f t="shared" si="1"/>
        <v>3.0999999999999996</v>
      </c>
      <c r="J25" s="10">
        <f t="shared" si="2"/>
        <v>0.2672413793103448</v>
      </c>
    </row>
    <row r="26" spans="1:10" ht="15">
      <c r="A26" s="5"/>
      <c r="B26" s="6" t="s">
        <v>29</v>
      </c>
      <c r="C26" s="21">
        <v>89.07372133656091</v>
      </c>
      <c r="D26" s="21">
        <v>106.92</v>
      </c>
      <c r="E26" s="21">
        <v>13.2</v>
      </c>
      <c r="F26" s="22">
        <v>120.12</v>
      </c>
      <c r="G26" s="23">
        <f t="shared" si="0"/>
        <v>31.046278663439097</v>
      </c>
      <c r="H26" s="10">
        <f t="shared" si="3"/>
        <v>0.34854588084550975</v>
      </c>
      <c r="I26" s="23">
        <f t="shared" si="1"/>
        <v>13.200000000000003</v>
      </c>
      <c r="J26" s="10">
        <f t="shared" si="2"/>
        <v>0.12345679012345681</v>
      </c>
    </row>
    <row r="27" spans="1:10" ht="15">
      <c r="A27" s="5"/>
      <c r="B27" s="6" t="s">
        <v>30</v>
      </c>
      <c r="C27" s="21">
        <v>27.750169</v>
      </c>
      <c r="D27" s="21">
        <v>26.5</v>
      </c>
      <c r="E27" s="21">
        <v>20</v>
      </c>
      <c r="F27" s="22">
        <v>46.5</v>
      </c>
      <c r="G27" s="23">
        <f t="shared" si="0"/>
        <v>18.749831</v>
      </c>
      <c r="H27" s="10">
        <f t="shared" si="3"/>
        <v>0.6756654707219981</v>
      </c>
      <c r="I27" s="23">
        <f t="shared" si="1"/>
        <v>20</v>
      </c>
      <c r="J27" s="10">
        <f t="shared" si="2"/>
        <v>0.7547169811320755</v>
      </c>
    </row>
    <row r="28" spans="1:10" ht="15">
      <c r="A28" s="5"/>
      <c r="B28" s="6" t="s">
        <v>31</v>
      </c>
      <c r="C28" s="21">
        <v>14.126572189852038</v>
      </c>
      <c r="D28" s="21">
        <v>16.26</v>
      </c>
      <c r="E28" s="21">
        <v>10</v>
      </c>
      <c r="F28" s="22">
        <v>26.26</v>
      </c>
      <c r="G28" s="23">
        <f t="shared" si="0"/>
        <v>12.133427810147964</v>
      </c>
      <c r="H28" s="10">
        <f t="shared" si="3"/>
        <v>0.8589081375922272</v>
      </c>
      <c r="I28" s="23">
        <f t="shared" si="1"/>
        <v>10</v>
      </c>
      <c r="J28" s="10">
        <f t="shared" si="2"/>
        <v>0.6150061500615005</v>
      </c>
    </row>
    <row r="29" spans="1:10" ht="15">
      <c r="A29" s="5"/>
      <c r="B29" s="6" t="s">
        <v>32</v>
      </c>
      <c r="C29" s="21">
        <v>28.595893999999998</v>
      </c>
      <c r="D29" s="21">
        <v>29.58</v>
      </c>
      <c r="E29" s="21">
        <v>5.6</v>
      </c>
      <c r="F29" s="22">
        <v>35.18</v>
      </c>
      <c r="G29" s="23">
        <f t="shared" si="0"/>
        <v>6.584106000000002</v>
      </c>
      <c r="H29" s="10">
        <f t="shared" si="3"/>
        <v>0.23024655217983403</v>
      </c>
      <c r="I29" s="23">
        <f t="shared" si="1"/>
        <v>5.600000000000001</v>
      </c>
      <c r="J29" s="10">
        <f t="shared" si="2"/>
        <v>0.189317106152806</v>
      </c>
    </row>
    <row r="30" spans="1:10" ht="18">
      <c r="A30" s="5"/>
      <c r="B30" s="6" t="s">
        <v>33</v>
      </c>
      <c r="C30" s="21">
        <v>52.737976999999994</v>
      </c>
      <c r="D30" s="21">
        <v>60.79</v>
      </c>
      <c r="E30" s="21">
        <v>5.4</v>
      </c>
      <c r="F30" s="22">
        <v>66.19</v>
      </c>
      <c r="G30" s="23">
        <f>F30-C30</f>
        <v>13.452023000000004</v>
      </c>
      <c r="H30" s="10">
        <f>IF(C30&lt;&gt;0,G30/C30,"")</f>
        <v>0.255072791282836</v>
      </c>
      <c r="I30" s="23">
        <f>F30-D30</f>
        <v>5.399999999999999</v>
      </c>
      <c r="J30" s="10">
        <f>IF(D30&lt;&gt;0,I30/D30,"")</f>
        <v>0.08883039973679879</v>
      </c>
    </row>
    <row r="31" spans="1:10" ht="15">
      <c r="A31" s="5"/>
      <c r="B31" s="6" t="s">
        <v>34</v>
      </c>
      <c r="C31" s="21">
        <v>15.924629999999999</v>
      </c>
      <c r="D31" s="21">
        <v>16.5</v>
      </c>
      <c r="E31" s="55">
        <v>0</v>
      </c>
      <c r="F31" s="22">
        <v>16.5</v>
      </c>
      <c r="G31" s="23">
        <f t="shared" si="0"/>
        <v>0.5753700000000013</v>
      </c>
      <c r="H31" s="10">
        <f t="shared" si="3"/>
        <v>0.03613082376168246</v>
      </c>
      <c r="I31" s="58">
        <f t="shared" si="1"/>
        <v>0</v>
      </c>
      <c r="J31" s="59">
        <f t="shared" si="2"/>
        <v>0</v>
      </c>
    </row>
    <row r="32" spans="1:10" ht="15">
      <c r="A32" s="5"/>
      <c r="B32" s="6" t="s">
        <v>35</v>
      </c>
      <c r="C32" s="21">
        <v>8.213287</v>
      </c>
      <c r="D32" s="21">
        <v>8.23</v>
      </c>
      <c r="E32" s="21">
        <v>1.4</v>
      </c>
      <c r="F32" s="22">
        <v>9.63</v>
      </c>
      <c r="G32" s="23">
        <f>F32-C32</f>
        <v>1.4167130000000014</v>
      </c>
      <c r="H32" s="10">
        <f>IF(C32&lt;&gt;0,G32/C32,"")</f>
        <v>0.17249038052609164</v>
      </c>
      <c r="I32" s="23">
        <f>F32-D32</f>
        <v>1.4000000000000004</v>
      </c>
      <c r="J32" s="10">
        <f>IF(D32&lt;&gt;0,I32/D32,"")</f>
        <v>0.17010935601458083</v>
      </c>
    </row>
    <row r="33" spans="1:10" ht="15">
      <c r="A33" s="5"/>
      <c r="B33" s="6" t="s">
        <v>36</v>
      </c>
      <c r="C33" s="21">
        <v>19.250188</v>
      </c>
      <c r="D33" s="21">
        <v>20.5</v>
      </c>
      <c r="E33" s="21">
        <v>2</v>
      </c>
      <c r="F33" s="22">
        <v>22.5</v>
      </c>
      <c r="G33" s="23">
        <f t="shared" si="0"/>
        <v>3.2498119999999986</v>
      </c>
      <c r="H33" s="10">
        <f t="shared" si="3"/>
        <v>0.1688197538642219</v>
      </c>
      <c r="I33" s="23">
        <f t="shared" si="1"/>
        <v>2</v>
      </c>
      <c r="J33" s="10">
        <f t="shared" si="2"/>
        <v>0.0975609756097561</v>
      </c>
    </row>
    <row r="34" spans="1:10" ht="15">
      <c r="A34" s="5"/>
      <c r="B34" s="6" t="s">
        <v>37</v>
      </c>
      <c r="C34" s="21">
        <v>19.384337</v>
      </c>
      <c r="D34" s="21">
        <v>21.82</v>
      </c>
      <c r="E34" s="55">
        <v>0</v>
      </c>
      <c r="F34" s="22">
        <v>21.82</v>
      </c>
      <c r="G34" s="23">
        <f t="shared" si="0"/>
        <v>2.4356630000000017</v>
      </c>
      <c r="H34" s="10">
        <f t="shared" si="3"/>
        <v>0.1256510862352425</v>
      </c>
      <c r="I34" s="58">
        <f t="shared" si="1"/>
        <v>0</v>
      </c>
      <c r="J34" s="59">
        <f t="shared" si="2"/>
        <v>0</v>
      </c>
    </row>
    <row r="35" spans="1:10" ht="15">
      <c r="A35" s="5"/>
      <c r="B35" s="30" t="s">
        <v>38</v>
      </c>
      <c r="C35" s="31">
        <v>5.91</v>
      </c>
      <c r="D35" s="31">
        <v>6.29</v>
      </c>
      <c r="E35" s="55">
        <v>0</v>
      </c>
      <c r="F35" s="32">
        <v>6.29</v>
      </c>
      <c r="G35" s="23">
        <f t="shared" si="0"/>
        <v>0.3799999999999999</v>
      </c>
      <c r="H35" s="10">
        <f t="shared" si="3"/>
        <v>0.06429780033840946</v>
      </c>
      <c r="I35" s="58">
        <f t="shared" si="1"/>
        <v>0</v>
      </c>
      <c r="J35" s="59">
        <f t="shared" si="2"/>
        <v>0</v>
      </c>
    </row>
    <row r="36" spans="1:10" ht="18">
      <c r="A36" s="5"/>
      <c r="B36" s="30" t="s">
        <v>39</v>
      </c>
      <c r="C36" s="31">
        <v>328.943749</v>
      </c>
      <c r="D36" s="31">
        <v>342.18</v>
      </c>
      <c r="E36" s="31">
        <v>22.5</v>
      </c>
      <c r="F36" s="32">
        <v>364.68</v>
      </c>
      <c r="G36" s="23">
        <f t="shared" si="0"/>
        <v>35.73625099999998</v>
      </c>
      <c r="H36" s="10">
        <f t="shared" si="3"/>
        <v>0.10863939840364614</v>
      </c>
      <c r="I36" s="23">
        <f t="shared" si="1"/>
        <v>22.5</v>
      </c>
      <c r="J36" s="10">
        <f t="shared" si="2"/>
        <v>0.06575486586007365</v>
      </c>
    </row>
    <row r="37" spans="1:10" ht="18">
      <c r="A37" s="5"/>
      <c r="B37" s="6" t="s">
        <v>40</v>
      </c>
      <c r="C37" s="21">
        <v>257.0205998117467</v>
      </c>
      <c r="D37" s="21">
        <v>258.68</v>
      </c>
      <c r="E37" s="21">
        <v>68.27</v>
      </c>
      <c r="F37" s="22">
        <v>326.95</v>
      </c>
      <c r="G37" s="23">
        <f t="shared" si="0"/>
        <v>69.92940018825328</v>
      </c>
      <c r="H37" s="10">
        <f t="shared" si="3"/>
        <v>0.27207702510799786</v>
      </c>
      <c r="I37" s="23">
        <f t="shared" si="1"/>
        <v>68.26999999999998</v>
      </c>
      <c r="J37" s="10">
        <f t="shared" si="2"/>
        <v>0.26391680841193743</v>
      </c>
    </row>
    <row r="38" spans="1:10" ht="15">
      <c r="A38" s="5"/>
      <c r="B38" s="33" t="s">
        <v>41</v>
      </c>
      <c r="C38" s="55">
        <v>0</v>
      </c>
      <c r="D38" s="23">
        <v>3.04</v>
      </c>
      <c r="E38" s="55">
        <v>0</v>
      </c>
      <c r="F38" s="22">
        <v>3.04</v>
      </c>
      <c r="G38" s="23">
        <f t="shared" si="0"/>
        <v>3.04</v>
      </c>
      <c r="H38" s="62" t="str">
        <f>IF(C38&lt;&gt;0,G38/C38,"N/A")</f>
        <v>N/A</v>
      </c>
      <c r="I38" s="58">
        <f t="shared" si="1"/>
        <v>0</v>
      </c>
      <c r="J38" s="59">
        <f t="shared" si="2"/>
        <v>0</v>
      </c>
    </row>
    <row r="39" spans="1:10" ht="15">
      <c r="A39" s="5"/>
      <c r="B39" s="33" t="s">
        <v>56</v>
      </c>
      <c r="C39" s="23">
        <v>28.302104</v>
      </c>
      <c r="D39" s="23">
        <v>38.15</v>
      </c>
      <c r="E39" s="55">
        <v>0</v>
      </c>
      <c r="F39" s="22">
        <v>38.15</v>
      </c>
      <c r="G39" s="23">
        <f t="shared" si="0"/>
        <v>9.847895999999999</v>
      </c>
      <c r="H39" s="10">
        <f t="shared" si="3"/>
        <v>0.3479563215512175</v>
      </c>
      <c r="I39" s="58">
        <f t="shared" si="1"/>
        <v>0</v>
      </c>
      <c r="J39" s="59">
        <f t="shared" si="2"/>
        <v>0</v>
      </c>
    </row>
    <row r="40" spans="1:10" ht="33">
      <c r="A40" s="5"/>
      <c r="B40" s="63" t="s">
        <v>55</v>
      </c>
      <c r="C40" s="64">
        <v>151.25</v>
      </c>
      <c r="D40" s="64">
        <v>157</v>
      </c>
      <c r="E40" s="64">
        <v>17</v>
      </c>
      <c r="F40" s="65">
        <v>174</v>
      </c>
      <c r="G40" s="64">
        <f t="shared" si="0"/>
        <v>22.75</v>
      </c>
      <c r="H40" s="66">
        <f t="shared" si="3"/>
        <v>0.15041322314049588</v>
      </c>
      <c r="I40" s="64">
        <f t="shared" si="1"/>
        <v>17</v>
      </c>
      <c r="J40" s="66">
        <f t="shared" si="2"/>
        <v>0.10828025477707007</v>
      </c>
    </row>
    <row r="41" spans="1:10" ht="18.75" thickBot="1">
      <c r="A41" s="34"/>
      <c r="B41" s="35" t="s">
        <v>42</v>
      </c>
      <c r="C41" s="36">
        <v>8.45</v>
      </c>
      <c r="D41" s="36">
        <v>6.3</v>
      </c>
      <c r="E41" s="36">
        <v>5</v>
      </c>
      <c r="F41" s="37">
        <v>11.3</v>
      </c>
      <c r="G41" s="36">
        <f t="shared" si="0"/>
        <v>2.8500000000000014</v>
      </c>
      <c r="H41" s="38">
        <f t="shared" si="3"/>
        <v>0.33727810650887596</v>
      </c>
      <c r="I41" s="36">
        <f t="shared" si="1"/>
        <v>5.000000000000001</v>
      </c>
      <c r="J41" s="38">
        <f t="shared" si="2"/>
        <v>0.7936507936507938</v>
      </c>
    </row>
    <row r="42" spans="1:10" ht="14.25">
      <c r="A42" s="39" t="s">
        <v>43</v>
      </c>
      <c r="B42" s="40"/>
      <c r="C42" s="41">
        <v>1584.0113547069259</v>
      </c>
      <c r="D42" s="41">
        <v>1673.54</v>
      </c>
      <c r="E42" s="41">
        <v>1140.9</v>
      </c>
      <c r="F42" s="42">
        <v>2814.44</v>
      </c>
      <c r="G42" s="41">
        <f t="shared" si="0"/>
        <v>1230.4286452930742</v>
      </c>
      <c r="H42" s="43">
        <f t="shared" si="3"/>
        <v>0.7767801926651772</v>
      </c>
      <c r="I42" s="41">
        <f t="shared" si="1"/>
        <v>1140.9</v>
      </c>
      <c r="J42" s="43">
        <f t="shared" si="2"/>
        <v>0.6817285514538046</v>
      </c>
    </row>
    <row r="43" spans="1:10" ht="15" thickBot="1">
      <c r="A43" s="44"/>
      <c r="B43" s="45" t="s">
        <v>44</v>
      </c>
      <c r="C43" s="46">
        <v>-0.254788</v>
      </c>
      <c r="D43" s="46">
        <v>-0.27</v>
      </c>
      <c r="E43" s="55">
        <v>0</v>
      </c>
      <c r="F43" s="47">
        <v>-0.27</v>
      </c>
      <c r="G43" s="46">
        <f t="shared" si="0"/>
        <v>-0.015212000000000003</v>
      </c>
      <c r="H43" s="48">
        <f t="shared" si="3"/>
        <v>0.05970453867529084</v>
      </c>
      <c r="I43" s="58">
        <f t="shared" si="1"/>
        <v>0</v>
      </c>
      <c r="J43" s="59">
        <f t="shared" si="2"/>
        <v>0</v>
      </c>
    </row>
    <row r="44" spans="1:10" ht="15.75" thickBot="1" thickTop="1">
      <c r="A44" s="49" t="s">
        <v>45</v>
      </c>
      <c r="B44" s="50"/>
      <c r="C44" s="51">
        <v>1583.756566706926</v>
      </c>
      <c r="D44" s="51">
        <v>1673.27</v>
      </c>
      <c r="E44" s="51">
        <v>1140.9</v>
      </c>
      <c r="F44" s="52">
        <v>2814.17</v>
      </c>
      <c r="G44" s="51">
        <f t="shared" si="0"/>
        <v>1230.4134332930741</v>
      </c>
      <c r="H44" s="53">
        <f t="shared" si="3"/>
        <v>0.7768955527372801</v>
      </c>
      <c r="I44" s="51">
        <f t="shared" si="1"/>
        <v>1140.9</v>
      </c>
      <c r="J44" s="53">
        <f t="shared" si="2"/>
        <v>0.6818385556425443</v>
      </c>
    </row>
    <row r="45" spans="1:5" ht="12.75">
      <c r="A45" s="86" t="s">
        <v>46</v>
      </c>
      <c r="B45" s="86"/>
      <c r="C45" s="86"/>
      <c r="D45" s="86"/>
      <c r="E45" s="54"/>
    </row>
    <row r="46" spans="1:10" ht="27.75" customHeight="1">
      <c r="A46" s="87" t="s">
        <v>47</v>
      </c>
      <c r="B46" s="87"/>
      <c r="C46" s="87"/>
      <c r="D46" s="88"/>
      <c r="E46" s="87"/>
      <c r="F46" s="87"/>
      <c r="G46" s="87"/>
      <c r="H46" s="87"/>
      <c r="I46" s="87"/>
      <c r="J46" s="87"/>
    </row>
    <row r="47" spans="1:10" ht="39.75" customHeight="1">
      <c r="A47" s="87" t="s">
        <v>48</v>
      </c>
      <c r="B47" s="87"/>
      <c r="C47" s="87"/>
      <c r="D47" s="87"/>
      <c r="E47" s="87"/>
      <c r="F47" s="87"/>
      <c r="G47" s="87"/>
      <c r="H47" s="87"/>
      <c r="I47" s="87"/>
      <c r="J47" s="87"/>
    </row>
    <row r="48" spans="1:10" ht="37.5" customHeight="1">
      <c r="A48" s="89" t="s">
        <v>54</v>
      </c>
      <c r="B48" s="89"/>
      <c r="C48" s="89"/>
      <c r="D48" s="89"/>
      <c r="E48" s="89"/>
      <c r="F48" s="89"/>
      <c r="G48" s="89"/>
      <c r="H48" s="89"/>
      <c r="I48" s="89"/>
      <c r="J48" s="89"/>
    </row>
    <row r="49" spans="1:10" ht="28.5" customHeight="1">
      <c r="A49" s="87" t="s">
        <v>49</v>
      </c>
      <c r="B49" s="87"/>
      <c r="C49" s="87"/>
      <c r="D49" s="88"/>
      <c r="E49" s="87"/>
      <c r="F49" s="87"/>
      <c r="G49" s="87"/>
      <c r="H49" s="87"/>
      <c r="I49" s="87"/>
      <c r="J49" s="87"/>
    </row>
    <row r="50" spans="1:10" ht="30" customHeight="1">
      <c r="A50" s="89" t="s">
        <v>50</v>
      </c>
      <c r="B50" s="89"/>
      <c r="C50" s="89"/>
      <c r="D50" s="89"/>
      <c r="E50" s="89"/>
      <c r="F50" s="89"/>
      <c r="G50" s="89"/>
      <c r="H50" s="89"/>
      <c r="I50" s="89"/>
      <c r="J50" s="89"/>
    </row>
    <row r="51" spans="1:10" ht="18.75" customHeight="1">
      <c r="A51" s="89" t="s">
        <v>51</v>
      </c>
      <c r="B51" s="89"/>
      <c r="C51" s="89"/>
      <c r="D51" s="89"/>
      <c r="E51" s="89"/>
      <c r="F51" s="89"/>
      <c r="G51" s="89"/>
      <c r="H51" s="89"/>
      <c r="I51" s="89"/>
      <c r="J51" s="89"/>
    </row>
    <row r="52" spans="1:10" ht="27" customHeight="1">
      <c r="A52" s="89" t="s">
        <v>52</v>
      </c>
      <c r="B52" s="89"/>
      <c r="C52" s="89"/>
      <c r="D52" s="89"/>
      <c r="E52" s="89"/>
      <c r="F52" s="89"/>
      <c r="G52" s="89"/>
      <c r="H52" s="89"/>
      <c r="I52" s="89"/>
      <c r="J52" s="89"/>
    </row>
    <row r="53" spans="1:10" ht="18" customHeight="1">
      <c r="A53" s="89" t="s">
        <v>53</v>
      </c>
      <c r="B53" s="89"/>
      <c r="C53" s="89"/>
      <c r="D53" s="89"/>
      <c r="E53" s="89"/>
      <c r="F53" s="89"/>
      <c r="G53" s="89"/>
      <c r="H53" s="89"/>
      <c r="I53" s="89"/>
      <c r="J53" s="89"/>
    </row>
  </sheetData>
  <mergeCells count="21">
    <mergeCell ref="A53:J53"/>
    <mergeCell ref="A49:J49"/>
    <mergeCell ref="A50:J50"/>
    <mergeCell ref="A51:J51"/>
    <mergeCell ref="A52:J52"/>
    <mergeCell ref="A45:D45"/>
    <mergeCell ref="A46:J46"/>
    <mergeCell ref="A47:J47"/>
    <mergeCell ref="A48:J48"/>
    <mergeCell ref="F6:F8"/>
    <mergeCell ref="G6:J6"/>
    <mergeCell ref="G7:H7"/>
    <mergeCell ref="I7:J7"/>
    <mergeCell ref="A6:B8"/>
    <mergeCell ref="C6:C8"/>
    <mergeCell ref="D6:D8"/>
    <mergeCell ref="E6:E8"/>
    <mergeCell ref="A1:J1"/>
    <mergeCell ref="A2:J2"/>
    <mergeCell ref="A3:J3"/>
    <mergeCell ref="A5:J5"/>
  </mergeCells>
  <printOptions/>
  <pageMargins left="0.59" right="0.35" top="1" bottom="1" header="0.5" footer="0.5"/>
  <pageSetup fitToHeight="1" fitToWidth="1" horizontalDpi="600" verticalDpi="600" orientation="portrait" scale="66" r:id="rId1"/>
  <headerFooter alignWithMargins="0">
    <oddFooter>&amp;C&amp;"Times New Roman,Regular"ARRA - 9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coxenrid</dc:creator>
  <cp:keywords/>
  <dc:description/>
  <cp:lastModifiedBy>Chantel Sabus</cp:lastModifiedBy>
  <cp:lastPrinted>2009-05-12T13:42:36Z</cp:lastPrinted>
  <dcterms:created xsi:type="dcterms:W3CDTF">2009-05-07T15:23:40Z</dcterms:created>
  <dcterms:modified xsi:type="dcterms:W3CDTF">2009-05-12T13:42:36Z</dcterms:modified>
  <cp:category/>
  <cp:version/>
  <cp:contentType/>
  <cp:contentStatus/>
</cp:coreProperties>
</file>