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11505" activeTab="0"/>
  </bookViews>
  <sheets>
    <sheet name="Total Obligations NCAR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<sst xmlns="http://schemas.openxmlformats.org/spreadsheetml/2006/main" count="24" uniqueCount="24">
  <si>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Total Obligations for NCAR</t>
  </si>
  <si>
    <t>(Dollars in Millions)</t>
  </si>
  <si>
    <t>FY 2008</t>
  </si>
  <si>
    <t>FY 2009 Current</t>
  </si>
  <si>
    <t>FY 2009 ARRA</t>
  </si>
  <si>
    <t>FY 2010</t>
  </si>
  <si>
    <t>ESTIMATES</t>
  </si>
  <si>
    <t>Actual</t>
  </si>
  <si>
    <t>Plan</t>
  </si>
  <si>
    <t>Estimate</t>
  </si>
  <si>
    <t>Request</t>
  </si>
  <si>
    <t>FY 2011</t>
  </si>
  <si>
    <t>FY 2012</t>
  </si>
  <si>
    <t>FY 2013</t>
  </si>
  <si>
    <t>FY 2014</t>
  </si>
  <si>
    <t>FY 2015</t>
  </si>
  <si>
    <r>
      <t>Aircraft Support</t>
    </r>
    <r>
      <rPr>
        <vertAlign val="superscript"/>
        <sz val="10"/>
        <rFont val="Times New Roman"/>
        <family val="1"/>
      </rPr>
      <t>1</t>
    </r>
  </si>
  <si>
    <r>
      <t>Computational Infrastructure</t>
    </r>
    <r>
      <rPr>
        <vertAlign val="superscript"/>
        <sz val="10"/>
        <rFont val="Times New Roman"/>
        <family val="1"/>
      </rPr>
      <t>2</t>
    </r>
  </si>
  <si>
    <t>Other Facility Support</t>
  </si>
  <si>
    <t>Research &amp; Education Support</t>
  </si>
  <si>
    <t>Total, NCAR</t>
  </si>
  <si>
    <t>Totals may not add due to rounding.</t>
  </si>
  <si>
    <r>
      <t>1</t>
    </r>
    <r>
      <rPr>
        <sz val="8"/>
        <rFont val="Times New Roman"/>
        <family val="1"/>
      </rPr>
      <t>Includes about $150,000 for scientific research in areas such as biogeosciences and aerosols.</t>
    </r>
  </si>
  <si>
    <r>
      <t>2</t>
    </r>
    <r>
      <rPr>
        <sz val="8"/>
        <rFont val="Times New Roman"/>
        <family val="1"/>
      </rPr>
      <t>Does not contain research funds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</si>
</sst>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"/>
    <numFmt numFmtId="165" formatCode="#,##0.00;\-#,##0.00;&quot;-&quot;?"/>
  </numFmts>
  <fonts count="8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5" xfId="0" applyNumberFormat="1" applyFont="1" applyFill="1" applyBorder="1" applyAlignment="1">
      <alignment horizontal="right"/>
    </xf>
    <xf numFmtId="0" fontId="2" fillId="0" borderId="6" xfId="0" applyFont="1" applyBorder="1" applyAlignment="1">
      <alignment/>
    </xf>
    <xf numFmtId="164" fontId="2" fillId="0" borderId="6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0" fontId="3" fillId="0" borderId="0" xfId="0" applyFont="1" applyAlignment="1">
      <alignment/>
    </xf>
    <xf numFmtId="164" fontId="5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showGridLines="0" tabSelected="1" workbookViewId="0" topLeftCell="A1">
      <selection activeCell="A35" sqref="A34:A35"/>
    </sheetView>
  </sheetViews>
  <sheetFormatPr defaultColWidth="8.7109375" defaultRowHeight="12.75"/>
  <cols>
    <col min="1" max="1" width="25.00390625" style="1" bestFit="1" customWidth="1"/>
    <col min="2" max="3" width="7.00390625" style="25" bestFit="1" customWidth="1"/>
    <col min="4" max="4" width="7.421875" style="25" customWidth="1"/>
    <col min="5" max="5" width="7.28125" style="25" bestFit="1" customWidth="1"/>
    <col min="6" max="10" width="7.00390625" style="25" bestFit="1" customWidth="1"/>
    <col min="11" max="16384" width="8.7109375" style="1" customWidth="1"/>
  </cols>
  <sheetData>
    <row r="1" spans="1:10" ht="14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3.5" thickBo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5" customFormat="1" ht="25.5">
      <c r="A3" s="2"/>
      <c r="B3" s="3" t="s">
        <v>2</v>
      </c>
      <c r="C3" s="3" t="s">
        <v>3</v>
      </c>
      <c r="D3" s="3" t="s">
        <v>4</v>
      </c>
      <c r="E3" s="4" t="s">
        <v>5</v>
      </c>
      <c r="F3" s="28" t="s">
        <v>6</v>
      </c>
      <c r="G3" s="29"/>
      <c r="H3" s="29"/>
      <c r="I3" s="29"/>
      <c r="J3" s="29"/>
    </row>
    <row r="4" spans="1:10" ht="12.75">
      <c r="A4" s="6"/>
      <c r="B4" s="7" t="s">
        <v>7</v>
      </c>
      <c r="C4" s="7" t="s">
        <v>8</v>
      </c>
      <c r="D4" s="7" t="s">
        <v>9</v>
      </c>
      <c r="E4" s="8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</row>
    <row r="5" spans="1:11" ht="15.75">
      <c r="A5" s="9" t="s">
        <v>16</v>
      </c>
      <c r="B5" s="10">
        <v>7.58</v>
      </c>
      <c r="C5" s="10">
        <v>9.3</v>
      </c>
      <c r="D5" s="10">
        <f>13.2-2.5</f>
        <v>10.7</v>
      </c>
      <c r="E5" s="11">
        <f>C5</f>
        <v>9.3</v>
      </c>
      <c r="F5" s="10">
        <f>9.3*1.05</f>
        <v>9.765</v>
      </c>
      <c r="G5" s="10">
        <f aca="true" t="shared" si="0" ref="G5:J8">F5*1.05</f>
        <v>10.253250000000001</v>
      </c>
      <c r="H5" s="10">
        <f t="shared" si="0"/>
        <v>10.765912500000002</v>
      </c>
      <c r="I5" s="10">
        <f t="shared" si="0"/>
        <v>11.304208125000002</v>
      </c>
      <c r="J5" s="10">
        <f t="shared" si="0"/>
        <v>11.869418531250004</v>
      </c>
      <c r="K5" s="12"/>
    </row>
    <row r="6" spans="1:10" ht="15.75">
      <c r="A6" s="9" t="s">
        <v>17</v>
      </c>
      <c r="B6" s="13">
        <v>18.61</v>
      </c>
      <c r="C6" s="13">
        <v>25</v>
      </c>
      <c r="D6" s="13">
        <v>2.5</v>
      </c>
      <c r="E6" s="14">
        <v>22</v>
      </c>
      <c r="F6" s="13">
        <f>22*1.05</f>
        <v>23.1</v>
      </c>
      <c r="G6" s="13">
        <f t="shared" si="0"/>
        <v>24.255000000000003</v>
      </c>
      <c r="H6" s="13">
        <f t="shared" si="0"/>
        <v>25.467750000000002</v>
      </c>
      <c r="I6" s="13">
        <f t="shared" si="0"/>
        <v>26.741137500000004</v>
      </c>
      <c r="J6" s="13">
        <f t="shared" si="0"/>
        <v>28.078194375000006</v>
      </c>
    </row>
    <row r="7" spans="1:10" ht="17.25" customHeight="1">
      <c r="A7" s="9" t="s">
        <v>18</v>
      </c>
      <c r="B7" s="13">
        <v>23.02</v>
      </c>
      <c r="C7" s="13">
        <v>27.62</v>
      </c>
      <c r="D7" s="13">
        <v>0</v>
      </c>
      <c r="E7" s="14">
        <v>25.7</v>
      </c>
      <c r="F7" s="13">
        <f>25.7*1.05</f>
        <v>26.985</v>
      </c>
      <c r="G7" s="13">
        <f t="shared" si="0"/>
        <v>28.33425</v>
      </c>
      <c r="H7" s="13">
        <f t="shared" si="0"/>
        <v>29.750962500000004</v>
      </c>
      <c r="I7" s="13">
        <f t="shared" si="0"/>
        <v>31.238510625000004</v>
      </c>
      <c r="J7" s="13">
        <f t="shared" si="0"/>
        <v>32.80043615625001</v>
      </c>
    </row>
    <row r="8" spans="1:10" ht="17.25" customHeight="1">
      <c r="A8" s="15" t="s">
        <v>19</v>
      </c>
      <c r="B8" s="16">
        <f>39.28+0.58</f>
        <v>39.86</v>
      </c>
      <c r="C8" s="16">
        <v>45</v>
      </c>
      <c r="D8" s="16">
        <v>0</v>
      </c>
      <c r="E8" s="17">
        <v>43</v>
      </c>
      <c r="F8" s="16">
        <f>43*1.05</f>
        <v>45.15</v>
      </c>
      <c r="G8" s="16">
        <f t="shared" si="0"/>
        <v>47.4075</v>
      </c>
      <c r="H8" s="16">
        <f t="shared" si="0"/>
        <v>49.777875</v>
      </c>
      <c r="I8" s="16">
        <f t="shared" si="0"/>
        <v>52.266768750000004</v>
      </c>
      <c r="J8" s="16">
        <f t="shared" si="0"/>
        <v>54.88010718750001</v>
      </c>
    </row>
    <row r="9" spans="1:10" s="22" customFormat="1" ht="17.25" customHeight="1" thickBot="1">
      <c r="A9" s="18" t="s">
        <v>20</v>
      </c>
      <c r="B9" s="19">
        <f aca="true" t="shared" si="1" ref="B9:J9">B8+B7+B6+B5</f>
        <v>89.07</v>
      </c>
      <c r="C9" s="19">
        <f t="shared" si="1"/>
        <v>106.92</v>
      </c>
      <c r="D9" s="19">
        <f t="shared" si="1"/>
        <v>13.2</v>
      </c>
      <c r="E9" s="20">
        <f t="shared" si="1"/>
        <v>100</v>
      </c>
      <c r="F9" s="21">
        <f t="shared" si="1"/>
        <v>104.99999999999999</v>
      </c>
      <c r="G9" s="21">
        <f t="shared" si="1"/>
        <v>110.25</v>
      </c>
      <c r="H9" s="21">
        <f t="shared" si="1"/>
        <v>115.7625</v>
      </c>
      <c r="I9" s="21">
        <f t="shared" si="1"/>
        <v>121.55062500000003</v>
      </c>
      <c r="J9" s="21">
        <f t="shared" si="1"/>
        <v>127.62815625000003</v>
      </c>
    </row>
    <row r="10" spans="1:10" s="22" customFormat="1" ht="12.75">
      <c r="A10" s="30" t="s">
        <v>21</v>
      </c>
      <c r="B10" s="30"/>
      <c r="C10" s="10"/>
      <c r="D10" s="10"/>
      <c r="E10" s="10"/>
      <c r="F10" s="23"/>
      <c r="G10" s="23"/>
      <c r="H10" s="23"/>
      <c r="I10" s="23"/>
      <c r="J10" s="23"/>
    </row>
    <row r="11" ht="12.75">
      <c r="A11" s="24" t="s">
        <v>22</v>
      </c>
    </row>
    <row r="12" ht="12.75">
      <c r="A12" s="24" t="s">
        <v>23</v>
      </c>
    </row>
  </sheetData>
  <mergeCells count="4">
    <mergeCell ref="A1:J1"/>
    <mergeCell ref="A2:J2"/>
    <mergeCell ref="F3:J3"/>
    <mergeCell ref="A10:B10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Chantel Sabus</cp:lastModifiedBy>
  <dcterms:created xsi:type="dcterms:W3CDTF">2009-05-12T17:05:44Z</dcterms:created>
  <dcterms:modified xsi:type="dcterms:W3CDTF">2009-05-12T17:37:17Z</dcterms:modified>
  <cp:category/>
  <cp:version/>
  <cp:contentType/>
  <cp:contentStatus/>
</cp:coreProperties>
</file>