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NSF by Acct &amp; SOG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<sst xmlns="http://schemas.openxmlformats.org/spreadsheetml/2006/main" count="47" uniqueCount="43">
  <si>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National Science Foundation</t>
  </si>
  <si>
    <t>By Account and Strategic Outcome Goal</t>
  </si>
  <si>
    <t>FY 2010 Budget Request to Congress</t>
  </si>
  <si>
    <t>(Dollars in Millions)</t>
  </si>
  <si>
    <t>NSF Accounts</t>
  </si>
  <si>
    <t>FY 2009 Current Plan</t>
  </si>
  <si>
    <t>FY 2009 ARRA Estimate</t>
  </si>
  <si>
    <t>FY 2010 Request</t>
  </si>
  <si>
    <t>Discovery</t>
  </si>
  <si>
    <t>Learning</t>
  </si>
  <si>
    <t>Research Infrastructure</t>
  </si>
  <si>
    <t>Stewardship</t>
  </si>
  <si>
    <t>Change over FY 2008 Actual</t>
  </si>
  <si>
    <t>Change over FY 2009 Plan</t>
  </si>
  <si>
    <t>Amount</t>
  </si>
  <si>
    <t>Percent</t>
  </si>
  <si>
    <t>FY 2008 Total Actual</t>
  </si>
  <si>
    <t>BIO</t>
  </si>
  <si>
    <t>CISE</t>
  </si>
  <si>
    <r>
      <t>ENG</t>
    </r>
    <r>
      <rPr>
        <i/>
        <sz val="11"/>
        <rFont val="Times New Roman"/>
        <family val="1"/>
      </rPr>
      <t xml:space="preserve"> (less SBIR/STTR)</t>
    </r>
  </si>
  <si>
    <t xml:space="preserve">   SBIR/STTR</t>
  </si>
  <si>
    <t>GEO</t>
  </si>
  <si>
    <t>MPS</t>
  </si>
  <si>
    <t>SBE</t>
  </si>
  <si>
    <t>OCI</t>
  </si>
  <si>
    <t>OISE</t>
  </si>
  <si>
    <t>OPP</t>
  </si>
  <si>
    <t>IA</t>
  </si>
  <si>
    <t>U.S. Arctic Research Commission</t>
  </si>
  <si>
    <t>Research &amp; Related Activities</t>
  </si>
  <si>
    <t>Education &amp; Human Resources</t>
  </si>
  <si>
    <t>Major Research Equipment &amp; Facilities Construction</t>
  </si>
  <si>
    <t>Agency Operations &amp; Award Management</t>
  </si>
  <si>
    <t>National Science Board</t>
  </si>
  <si>
    <t>Office of Inspector General</t>
  </si>
  <si>
    <t>Total, National Science Foundation</t>
  </si>
  <si>
    <t>H-1B Visa Nonimmigrant Petitioner Fees</t>
  </si>
  <si>
    <t>Reimbursables</t>
  </si>
  <si>
    <t>Trust Fund</t>
  </si>
  <si>
    <t>Total NSF, Including H-1B Visa,
     Reimbursables &amp; Trust Fund</t>
  </si>
  <si>
    <t>Percent Increase over Prior Year, excluding H-1B Visa</t>
  </si>
  <si>
    <t>Totals may not add due to rounding.</t>
  </si>
  <si>
    <t>FY 2008 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</si>
</sst>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#,##0.00;\-#,##0.00;&quot;-&quot;??"/>
  </numFmts>
  <fonts count="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166" fontId="4" fillId="0" borderId="6" xfId="19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66" fontId="4" fillId="0" borderId="15" xfId="19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2" xfId="0" applyNumberFormat="1" applyFont="1" applyBorder="1" applyAlignment="1">
      <alignment vertical="top"/>
    </xf>
    <xf numFmtId="164" fontId="3" fillId="0" borderId="13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6" fontId="3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4" xfId="0" applyNumberFormat="1" applyFont="1" applyFill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6" fontId="5" fillId="0" borderId="26" xfId="19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6" fontId="5" fillId="0" borderId="6" xfId="19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29" xfId="0" applyNumberFormat="1" applyFont="1" applyFill="1" applyBorder="1" applyAlignment="1">
      <alignment/>
    </xf>
    <xf numFmtId="164" fontId="5" fillId="0" borderId="27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6" fontId="5" fillId="0" borderId="30" xfId="19" applyNumberFormat="1" applyFont="1" applyBorder="1" applyAlignment="1">
      <alignment horizontal="right"/>
    </xf>
    <xf numFmtId="166" fontId="5" fillId="0" borderId="6" xfId="0" applyNumberFormat="1" applyFont="1" applyBorder="1" applyAlignment="1">
      <alignment/>
    </xf>
    <xf numFmtId="166" fontId="5" fillId="0" borderId="6" xfId="1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31" xfId="0" applyFont="1" applyBorder="1" applyAlignment="1">
      <alignment/>
    </xf>
    <xf numFmtId="166" fontId="3" fillId="0" borderId="32" xfId="19" applyNumberFormat="1" applyFont="1" applyBorder="1" applyAlignment="1">
      <alignment horizontal="right"/>
    </xf>
    <xf numFmtId="166" fontId="3" fillId="0" borderId="31" xfId="19" applyNumberFormat="1" applyFont="1" applyBorder="1" applyAlignment="1">
      <alignment/>
    </xf>
    <xf numFmtId="166" fontId="3" fillId="0" borderId="33" xfId="19" applyNumberFormat="1" applyFont="1" applyBorder="1" applyAlignment="1">
      <alignment/>
    </xf>
    <xf numFmtId="166" fontId="3" fillId="0" borderId="34" xfId="19" applyNumberFormat="1" applyFont="1" applyBorder="1" applyAlignment="1">
      <alignment/>
    </xf>
    <xf numFmtId="0" fontId="3" fillId="0" borderId="3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13" xfId="0" applyNumberFormat="1" applyBorder="1" applyAlignment="1">
      <alignment vertical="top"/>
    </xf>
    <xf numFmtId="167" fontId="0" fillId="0" borderId="35" xfId="0" applyNumberFormat="1" applyBorder="1" applyAlignment="1">
      <alignment vertical="top"/>
    </xf>
    <xf numFmtId="167" fontId="0" fillId="0" borderId="3" xfId="0" applyNumberFormat="1" applyBorder="1" applyAlignment="1">
      <alignment vertical="top"/>
    </xf>
    <xf numFmtId="167" fontId="0" fillId="0" borderId="0" xfId="0" applyNumberFormat="1" applyBorder="1" applyAlignment="1">
      <alignment vertical="top"/>
    </xf>
    <xf numFmtId="167" fontId="0" fillId="0" borderId="10" xfId="0" applyNumberFormat="1" applyBorder="1" applyAlignment="1">
      <alignment vertical="top"/>
    </xf>
    <xf numFmtId="167" fontId="0" fillId="0" borderId="15" xfId="0" applyNumberFormat="1" applyBorder="1" applyAlignment="1">
      <alignment vertical="top"/>
    </xf>
    <xf numFmtId="164" fontId="4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  <xf numFmtId="0" fontId="6" fillId="0" borderId="36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showZeros="0" tabSelected="1" workbookViewId="0" topLeftCell="A1">
      <selection activeCell="A1" sqref="A1:N1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10.7109375" style="0" customWidth="1"/>
    <col min="4" max="5" width="10.421875" style="0" customWidth="1"/>
    <col min="6" max="6" width="10.57421875" style="0" customWidth="1"/>
    <col min="7" max="7" width="11.140625" style="0" customWidth="1"/>
    <col min="8" max="8" width="14.57421875" style="0" customWidth="1"/>
    <col min="9" max="9" width="12.28125" style="0" customWidth="1"/>
    <col min="10" max="10" width="10.57421875" style="0" customWidth="1"/>
    <col min="11" max="11" width="11.140625" style="0" customWidth="1"/>
    <col min="12" max="12" width="9.8515625" style="0" customWidth="1"/>
    <col min="13" max="13" width="11.57421875" style="0" customWidth="1"/>
  </cols>
  <sheetData>
    <row r="1" spans="1:14" ht="18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8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8.7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20.25" customHeight="1" thickBo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24.75" customHeight="1" thickBot="1">
      <c r="A5" s="108" t="s">
        <v>4</v>
      </c>
      <c r="B5" s="109"/>
      <c r="C5" s="114" t="s">
        <v>42</v>
      </c>
      <c r="D5" s="114" t="s">
        <v>5</v>
      </c>
      <c r="E5" s="114" t="s">
        <v>6</v>
      </c>
      <c r="F5" s="123" t="s">
        <v>7</v>
      </c>
      <c r="G5" s="123"/>
      <c r="H5" s="123"/>
      <c r="I5" s="123"/>
      <c r="J5" s="123"/>
      <c r="K5" s="123"/>
      <c r="L5" s="123"/>
      <c r="M5" s="123"/>
      <c r="N5" s="124"/>
    </row>
    <row r="6" spans="1:14" ht="38.25" customHeight="1" thickBot="1">
      <c r="A6" s="110"/>
      <c r="B6" s="111"/>
      <c r="C6" s="115"/>
      <c r="D6" s="115"/>
      <c r="E6" s="115"/>
      <c r="F6" s="125" t="s">
        <v>8</v>
      </c>
      <c r="G6" s="125" t="s">
        <v>9</v>
      </c>
      <c r="H6" s="125" t="s">
        <v>10</v>
      </c>
      <c r="I6" s="125" t="s">
        <v>11</v>
      </c>
      <c r="J6" s="114" t="s">
        <v>7</v>
      </c>
      <c r="K6" s="127" t="s">
        <v>12</v>
      </c>
      <c r="L6" s="128"/>
      <c r="M6" s="127" t="s">
        <v>13</v>
      </c>
      <c r="N6" s="128"/>
    </row>
    <row r="7" spans="1:14" ht="22.5" customHeight="1" thickBot="1">
      <c r="A7" s="112"/>
      <c r="B7" s="113"/>
      <c r="C7" s="116"/>
      <c r="D7" s="116"/>
      <c r="E7" s="116"/>
      <c r="F7" s="126"/>
      <c r="G7" s="126"/>
      <c r="H7" s="126"/>
      <c r="I7" s="126"/>
      <c r="J7" s="116"/>
      <c r="K7" s="1" t="s">
        <v>14</v>
      </c>
      <c r="L7" s="2" t="s">
        <v>15</v>
      </c>
      <c r="M7" s="1" t="s">
        <v>14</v>
      </c>
      <c r="N7" s="2" t="s">
        <v>15</v>
      </c>
    </row>
    <row r="8" spans="1:14" ht="14.25">
      <c r="A8" s="3" t="s">
        <v>16</v>
      </c>
      <c r="B8" s="4"/>
      <c r="C8" s="5">
        <v>6084.037978326087</v>
      </c>
      <c r="D8" s="6"/>
      <c r="E8" s="6"/>
      <c r="F8" s="7">
        <v>3290.2366557687765</v>
      </c>
      <c r="G8" s="7">
        <v>848.7381458503838</v>
      </c>
      <c r="H8" s="7">
        <v>1583.7565667069262</v>
      </c>
      <c r="I8" s="7">
        <v>361.30661000000003</v>
      </c>
      <c r="J8" s="8"/>
      <c r="K8" s="3"/>
      <c r="L8" s="9"/>
      <c r="M8" s="3"/>
      <c r="N8" s="9"/>
    </row>
    <row r="9" spans="1:14" ht="14.25">
      <c r="A9" s="10" t="s">
        <v>5</v>
      </c>
      <c r="B9" s="11"/>
      <c r="C9" s="12"/>
      <c r="D9" s="13">
        <v>6490.4</v>
      </c>
      <c r="E9" s="13">
        <v>3002</v>
      </c>
      <c r="F9" s="14">
        <v>3509.02</v>
      </c>
      <c r="G9" s="14">
        <v>896.71</v>
      </c>
      <c r="H9" s="14">
        <v>1673.27</v>
      </c>
      <c r="I9" s="14">
        <v>411.4</v>
      </c>
      <c r="J9" s="15"/>
      <c r="K9" s="10"/>
      <c r="L9" s="16"/>
      <c r="M9" s="10"/>
      <c r="N9" s="16"/>
    </row>
    <row r="10" spans="1:14" ht="15">
      <c r="A10" s="17"/>
      <c r="B10" s="18" t="s">
        <v>17</v>
      </c>
      <c r="C10" s="19">
        <v>615.615192</v>
      </c>
      <c r="D10" s="20">
        <v>655.81</v>
      </c>
      <c r="E10" s="20">
        <v>260</v>
      </c>
      <c r="F10" s="104">
        <v>545.85</v>
      </c>
      <c r="G10" s="104">
        <v>50.86</v>
      </c>
      <c r="H10" s="104">
        <v>123.5</v>
      </c>
      <c r="I10" s="104">
        <v>12.79</v>
      </c>
      <c r="J10" s="22">
        <v>733</v>
      </c>
      <c r="K10" s="105">
        <f aca="true" t="shared" si="0" ref="K10:K28">J10-C10</f>
        <v>117.38480800000002</v>
      </c>
      <c r="L10" s="24">
        <f aca="true" t="shared" si="1" ref="L10:L28">K10/C10</f>
        <v>0.19067886810694565</v>
      </c>
      <c r="M10" s="105">
        <f aca="true" t="shared" si="2" ref="M10:M27">J10-D10</f>
        <v>77.19000000000005</v>
      </c>
      <c r="N10" s="24">
        <f aca="true" t="shared" si="3" ref="N10:N28">M10/D10</f>
        <v>0.11770177337948501</v>
      </c>
    </row>
    <row r="11" spans="1:14" ht="15">
      <c r="A11" s="17"/>
      <c r="B11" s="18" t="s">
        <v>18</v>
      </c>
      <c r="C11" s="25">
        <v>535.257895</v>
      </c>
      <c r="D11" s="26">
        <v>573.74</v>
      </c>
      <c r="E11" s="26">
        <v>235</v>
      </c>
      <c r="F11" s="21">
        <v>550.07</v>
      </c>
      <c r="G11" s="21">
        <v>38.84</v>
      </c>
      <c r="H11" s="21">
        <v>30.6</v>
      </c>
      <c r="I11" s="21">
        <v>13.49</v>
      </c>
      <c r="J11" s="27">
        <v>633</v>
      </c>
      <c r="K11" s="23">
        <f t="shared" si="0"/>
        <v>97.74210500000004</v>
      </c>
      <c r="L11" s="24">
        <f t="shared" si="1"/>
        <v>0.18260749801738102</v>
      </c>
      <c r="M11" s="23">
        <f t="shared" si="2"/>
        <v>59.25999999999999</v>
      </c>
      <c r="N11" s="24">
        <f t="shared" si="3"/>
        <v>0.10328720326280195</v>
      </c>
    </row>
    <row r="12" spans="1:14" ht="15">
      <c r="A12" s="17"/>
      <c r="B12" s="18" t="s">
        <v>19</v>
      </c>
      <c r="C12" s="25">
        <v>540.4185650000002</v>
      </c>
      <c r="D12" s="26">
        <v>574.13</v>
      </c>
      <c r="E12" s="26">
        <v>215</v>
      </c>
      <c r="F12" s="21">
        <v>522.32</v>
      </c>
      <c r="G12" s="21">
        <v>62.71</v>
      </c>
      <c r="H12" s="21">
        <v>32.83</v>
      </c>
      <c r="I12" s="21">
        <v>14.14</v>
      </c>
      <c r="J12" s="27">
        <v>632</v>
      </c>
      <c r="K12" s="23">
        <f t="shared" si="0"/>
        <v>91.58143499999983</v>
      </c>
      <c r="L12" s="24">
        <f t="shared" si="1"/>
        <v>0.16946389508287857</v>
      </c>
      <c r="M12" s="23">
        <f t="shared" si="2"/>
        <v>57.870000000000005</v>
      </c>
      <c r="N12" s="24">
        <f t="shared" si="3"/>
        <v>0.10079598697159181</v>
      </c>
    </row>
    <row r="13" spans="1:16" s="32" customFormat="1" ht="15">
      <c r="A13" s="17"/>
      <c r="B13" s="18" t="s">
        <v>20</v>
      </c>
      <c r="C13" s="28">
        <v>109.070064</v>
      </c>
      <c r="D13" s="29">
        <v>119.21</v>
      </c>
      <c r="E13" s="29">
        <v>50</v>
      </c>
      <c r="F13" s="30">
        <v>132.52</v>
      </c>
      <c r="G13" s="101">
        <v>0</v>
      </c>
      <c r="H13" s="101">
        <v>0</v>
      </c>
      <c r="I13" s="101">
        <v>0</v>
      </c>
      <c r="J13" s="31">
        <v>132.52</v>
      </c>
      <c r="K13" s="23">
        <f t="shared" si="0"/>
        <v>23.449936000000008</v>
      </c>
      <c r="L13" s="24">
        <f t="shared" si="1"/>
        <v>0.2149988286428438</v>
      </c>
      <c r="M13" s="23">
        <f t="shared" si="2"/>
        <v>13.310000000000016</v>
      </c>
      <c r="N13" s="24">
        <f t="shared" si="3"/>
        <v>0.11165170707155454</v>
      </c>
      <c r="P13" s="33"/>
    </row>
    <row r="14" spans="1:14" ht="15">
      <c r="A14" s="17"/>
      <c r="B14" s="18" t="s">
        <v>21</v>
      </c>
      <c r="C14" s="25">
        <v>757.8722853260864</v>
      </c>
      <c r="D14" s="26">
        <v>807.13</v>
      </c>
      <c r="E14" s="26">
        <v>347</v>
      </c>
      <c r="F14" s="21">
        <v>488.07</v>
      </c>
      <c r="G14" s="21">
        <v>42.22</v>
      </c>
      <c r="H14" s="21">
        <v>362.38</v>
      </c>
      <c r="I14" s="21">
        <v>16.33</v>
      </c>
      <c r="J14" s="27">
        <v>909</v>
      </c>
      <c r="K14" s="23">
        <f t="shared" si="0"/>
        <v>151.1277146739136</v>
      </c>
      <c r="L14" s="24">
        <f t="shared" si="1"/>
        <v>0.19941053077153828</v>
      </c>
      <c r="M14" s="23">
        <f t="shared" si="2"/>
        <v>101.87</v>
      </c>
      <c r="N14" s="24">
        <f t="shared" si="3"/>
        <v>0.1262126299356981</v>
      </c>
    </row>
    <row r="15" spans="1:14" ht="15">
      <c r="A15" s="17"/>
      <c r="B15" s="18" t="s">
        <v>22</v>
      </c>
      <c r="C15" s="25">
        <v>1171.132819</v>
      </c>
      <c r="D15" s="26">
        <v>1255.96</v>
      </c>
      <c r="E15" s="26">
        <v>490</v>
      </c>
      <c r="F15" s="21">
        <v>959.11</v>
      </c>
      <c r="G15" s="21">
        <v>67.9</v>
      </c>
      <c r="H15" s="21">
        <v>331.51</v>
      </c>
      <c r="I15" s="21">
        <v>21.48</v>
      </c>
      <c r="J15" s="27">
        <v>1380</v>
      </c>
      <c r="K15" s="23">
        <f t="shared" si="0"/>
        <v>208.86718100000007</v>
      </c>
      <c r="L15" s="24">
        <f t="shared" si="1"/>
        <v>0.1783462794410854</v>
      </c>
      <c r="M15" s="23">
        <f t="shared" si="2"/>
        <v>124.03999999999996</v>
      </c>
      <c r="N15" s="24">
        <f t="shared" si="3"/>
        <v>0.0987611070416255</v>
      </c>
    </row>
    <row r="16" spans="1:14" ht="15">
      <c r="A16" s="17"/>
      <c r="B16" s="18" t="s">
        <v>23</v>
      </c>
      <c r="C16" s="25">
        <v>227.86995899999997</v>
      </c>
      <c r="D16" s="26">
        <v>240.3</v>
      </c>
      <c r="E16" s="26">
        <v>85</v>
      </c>
      <c r="F16" s="21">
        <v>196.14</v>
      </c>
      <c r="G16" s="21">
        <v>11.83</v>
      </c>
      <c r="H16" s="21">
        <v>43.56</v>
      </c>
      <c r="I16" s="21">
        <v>5.47</v>
      </c>
      <c r="J16" s="27">
        <v>257</v>
      </c>
      <c r="K16" s="23">
        <f t="shared" si="0"/>
        <v>29.130041000000034</v>
      </c>
      <c r="L16" s="24">
        <f t="shared" si="1"/>
        <v>0.1278362497971926</v>
      </c>
      <c r="M16" s="23">
        <f t="shared" si="2"/>
        <v>16.69999999999999</v>
      </c>
      <c r="N16" s="24">
        <f t="shared" si="3"/>
        <v>0.06949646275488967</v>
      </c>
    </row>
    <row r="17" spans="1:14" ht="15">
      <c r="A17" s="17"/>
      <c r="B17" s="18" t="s">
        <v>24</v>
      </c>
      <c r="C17" s="25">
        <v>185.147598</v>
      </c>
      <c r="D17" s="26">
        <v>199.28</v>
      </c>
      <c r="E17" s="26">
        <v>80</v>
      </c>
      <c r="F17" s="21">
        <v>44.93</v>
      </c>
      <c r="G17" s="21">
        <v>13.1</v>
      </c>
      <c r="H17" s="21">
        <v>156.65</v>
      </c>
      <c r="I17" s="21">
        <v>4.32</v>
      </c>
      <c r="J17" s="27">
        <v>219</v>
      </c>
      <c r="K17" s="23">
        <f t="shared" si="0"/>
        <v>33.85240200000001</v>
      </c>
      <c r="L17" s="24">
        <f t="shared" si="1"/>
        <v>0.18284008199771523</v>
      </c>
      <c r="M17" s="23">
        <f t="shared" si="2"/>
        <v>19.72</v>
      </c>
      <c r="N17" s="24">
        <f t="shared" si="3"/>
        <v>0.09895624247290244</v>
      </c>
    </row>
    <row r="18" spans="1:14" ht="15">
      <c r="A18" s="17"/>
      <c r="B18" s="18" t="s">
        <v>25</v>
      </c>
      <c r="C18" s="28">
        <v>47.773704</v>
      </c>
      <c r="D18" s="29">
        <v>44.03</v>
      </c>
      <c r="E18" s="29">
        <v>14</v>
      </c>
      <c r="F18" s="21">
        <v>35.24</v>
      </c>
      <c r="G18" s="21">
        <v>11.7</v>
      </c>
      <c r="H18" s="21">
        <v>0.1</v>
      </c>
      <c r="I18" s="21">
        <v>1.96</v>
      </c>
      <c r="J18" s="31">
        <v>49</v>
      </c>
      <c r="K18" s="23">
        <f t="shared" si="0"/>
        <v>1.2262959999999978</v>
      </c>
      <c r="L18" s="24">
        <f t="shared" si="1"/>
        <v>0.025668849122521414</v>
      </c>
      <c r="M18" s="23">
        <f t="shared" si="2"/>
        <v>4.969999999999999</v>
      </c>
      <c r="N18" s="24">
        <f t="shared" si="3"/>
        <v>0.11287758346581873</v>
      </c>
    </row>
    <row r="19" spans="1:14" ht="15">
      <c r="A19" s="17"/>
      <c r="B19" s="18" t="s">
        <v>26</v>
      </c>
      <c r="C19" s="25">
        <v>447.128955</v>
      </c>
      <c r="D19" s="26">
        <v>470.67</v>
      </c>
      <c r="E19" s="26">
        <v>174</v>
      </c>
      <c r="F19" s="21">
        <v>119.63</v>
      </c>
      <c r="G19" s="21">
        <v>7.28</v>
      </c>
      <c r="H19" s="21">
        <v>383.7</v>
      </c>
      <c r="I19" s="21">
        <v>5.39</v>
      </c>
      <c r="J19" s="27">
        <v>516</v>
      </c>
      <c r="K19" s="23">
        <f t="shared" si="0"/>
        <v>68.87104499999998</v>
      </c>
      <c r="L19" s="24">
        <f t="shared" si="1"/>
        <v>0.1540294902172014</v>
      </c>
      <c r="M19" s="23">
        <f t="shared" si="2"/>
        <v>45.329999999999984</v>
      </c>
      <c r="N19" s="24">
        <f t="shared" si="3"/>
        <v>0.09630951622155647</v>
      </c>
    </row>
    <row r="20" spans="1:14" ht="15">
      <c r="A20" s="17"/>
      <c r="B20" s="18" t="s">
        <v>27</v>
      </c>
      <c r="C20" s="25">
        <v>214.48421</v>
      </c>
      <c r="D20" s="26">
        <v>241.34</v>
      </c>
      <c r="E20" s="26">
        <v>550</v>
      </c>
      <c r="F20" s="21">
        <v>159.68</v>
      </c>
      <c r="G20" s="21">
        <v>7.56</v>
      </c>
      <c r="H20" s="21">
        <v>103.04</v>
      </c>
      <c r="I20" s="21">
        <v>0.84</v>
      </c>
      <c r="J20" s="27">
        <v>271.12</v>
      </c>
      <c r="K20" s="23">
        <f t="shared" si="0"/>
        <v>56.635790000000014</v>
      </c>
      <c r="L20" s="24">
        <f t="shared" si="1"/>
        <v>0.2640557549667643</v>
      </c>
      <c r="M20" s="23">
        <f t="shared" si="2"/>
        <v>29.78</v>
      </c>
      <c r="N20" s="24">
        <f t="shared" si="3"/>
        <v>0.12339438137068037</v>
      </c>
    </row>
    <row r="21" spans="1:14" ht="15">
      <c r="A21" s="34"/>
      <c r="B21" s="35" t="s">
        <v>28</v>
      </c>
      <c r="C21" s="25">
        <v>1.47</v>
      </c>
      <c r="D21" s="26">
        <v>1.5</v>
      </c>
      <c r="E21" s="99">
        <v>0</v>
      </c>
      <c r="F21" s="36">
        <v>1.6</v>
      </c>
      <c r="G21" s="102">
        <v>0</v>
      </c>
      <c r="H21" s="102">
        <v>0</v>
      </c>
      <c r="I21" s="103">
        <v>0</v>
      </c>
      <c r="J21" s="27">
        <v>1.6</v>
      </c>
      <c r="K21" s="37">
        <f>J21-C21</f>
        <v>0.13000000000000012</v>
      </c>
      <c r="L21" s="38">
        <f>K21/C21</f>
        <v>0.08843537414965995</v>
      </c>
      <c r="M21" s="37">
        <f>J21-D21</f>
        <v>0.10000000000000009</v>
      </c>
      <c r="N21" s="38">
        <f>M21/D21</f>
        <v>0.06666666666666672</v>
      </c>
    </row>
    <row r="22" spans="1:14" ht="14.25">
      <c r="A22" s="39" t="s">
        <v>29</v>
      </c>
      <c r="B22" s="40"/>
      <c r="C22" s="41">
        <v>4853.247946326085</v>
      </c>
      <c r="D22" s="42">
        <v>5183.1</v>
      </c>
      <c r="E22" s="42">
        <v>2500</v>
      </c>
      <c r="F22" s="43">
        <v>3755.16</v>
      </c>
      <c r="G22" s="43">
        <v>314</v>
      </c>
      <c r="H22" s="43">
        <v>1567.87</v>
      </c>
      <c r="I22" s="43">
        <v>96.21</v>
      </c>
      <c r="J22" s="44">
        <v>5733.24</v>
      </c>
      <c r="K22" s="45">
        <f t="shared" si="0"/>
        <v>879.9920536739146</v>
      </c>
      <c r="L22" s="46">
        <f t="shared" si="1"/>
        <v>0.18132023407954453</v>
      </c>
      <c r="M22" s="45">
        <f t="shared" si="2"/>
        <v>550.1399999999994</v>
      </c>
      <c r="N22" s="46">
        <f t="shared" si="3"/>
        <v>0.1061411124616541</v>
      </c>
    </row>
    <row r="23" spans="1:14" ht="14.25">
      <c r="A23" s="39" t="s">
        <v>30</v>
      </c>
      <c r="B23" s="40"/>
      <c r="C23" s="47">
        <v>766.2611710000001</v>
      </c>
      <c r="D23" s="48">
        <v>845.26</v>
      </c>
      <c r="E23" s="48">
        <v>100</v>
      </c>
      <c r="F23" s="43">
        <v>178.9</v>
      </c>
      <c r="G23" s="43">
        <v>648.14</v>
      </c>
      <c r="H23" s="43">
        <v>15.98</v>
      </c>
      <c r="I23" s="43">
        <v>14.74</v>
      </c>
      <c r="J23" s="49">
        <v>857.76</v>
      </c>
      <c r="K23" s="45">
        <f t="shared" si="0"/>
        <v>91.49882899999989</v>
      </c>
      <c r="L23" s="46">
        <f t="shared" si="1"/>
        <v>0.11940945523911961</v>
      </c>
      <c r="M23" s="45">
        <f t="shared" si="2"/>
        <v>12.5</v>
      </c>
      <c r="N23" s="46">
        <f t="shared" si="3"/>
        <v>0.014788349147008021</v>
      </c>
    </row>
    <row r="24" spans="1:14" ht="14.25">
      <c r="A24" s="39" t="s">
        <v>31</v>
      </c>
      <c r="B24" s="40"/>
      <c r="C24" s="50">
        <v>166.845202</v>
      </c>
      <c r="D24" s="51">
        <v>152.01</v>
      </c>
      <c r="E24" s="51">
        <v>400</v>
      </c>
      <c r="F24" s="100">
        <v>0</v>
      </c>
      <c r="G24" s="101">
        <v>0</v>
      </c>
      <c r="H24" s="43">
        <v>117.29</v>
      </c>
      <c r="I24" s="101">
        <v>0</v>
      </c>
      <c r="J24" s="52">
        <v>117.29</v>
      </c>
      <c r="K24" s="45">
        <f t="shared" si="0"/>
        <v>-49.555201999999994</v>
      </c>
      <c r="L24" s="46">
        <f t="shared" si="1"/>
        <v>-0.29701304805876283</v>
      </c>
      <c r="M24" s="45">
        <f t="shared" si="2"/>
        <v>-34.719999999999985</v>
      </c>
      <c r="N24" s="46">
        <f t="shared" si="3"/>
        <v>-0.22840602591934733</v>
      </c>
    </row>
    <row r="25" spans="1:14" ht="14.25">
      <c r="A25" s="39" t="s">
        <v>32</v>
      </c>
      <c r="B25" s="40"/>
      <c r="C25" s="47">
        <v>282.039977</v>
      </c>
      <c r="D25" s="48">
        <v>294</v>
      </c>
      <c r="E25" s="98">
        <v>0</v>
      </c>
      <c r="F25" s="100">
        <v>0</v>
      </c>
      <c r="G25" s="101">
        <v>0</v>
      </c>
      <c r="H25" s="101">
        <v>0</v>
      </c>
      <c r="I25" s="43">
        <v>318.37</v>
      </c>
      <c r="J25" s="49">
        <v>318.37</v>
      </c>
      <c r="K25" s="45">
        <f t="shared" si="0"/>
        <v>36.33002299999998</v>
      </c>
      <c r="L25" s="46">
        <f t="shared" si="1"/>
        <v>0.12881160815014525</v>
      </c>
      <c r="M25" s="45">
        <f t="shared" si="2"/>
        <v>24.370000000000005</v>
      </c>
      <c r="N25" s="46">
        <f t="shared" si="3"/>
        <v>0.08289115646258505</v>
      </c>
    </row>
    <row r="26" spans="1:14" ht="14.25">
      <c r="A26" s="39" t="s">
        <v>33</v>
      </c>
      <c r="B26" s="40"/>
      <c r="C26" s="47">
        <v>3.824938</v>
      </c>
      <c r="D26" s="48">
        <v>4.03</v>
      </c>
      <c r="E26" s="98">
        <v>0</v>
      </c>
      <c r="F26" s="100">
        <v>0</v>
      </c>
      <c r="G26" s="101">
        <v>0</v>
      </c>
      <c r="H26" s="101">
        <v>0</v>
      </c>
      <c r="I26" s="43">
        <v>4.34</v>
      </c>
      <c r="J26" s="49">
        <v>4.34</v>
      </c>
      <c r="K26" s="45">
        <f t="shared" si="0"/>
        <v>0.5150619999999999</v>
      </c>
      <c r="L26" s="46">
        <f t="shared" si="1"/>
        <v>0.1346589147327355</v>
      </c>
      <c r="M26" s="45">
        <f t="shared" si="2"/>
        <v>0.3099999999999996</v>
      </c>
      <c r="N26" s="46">
        <f t="shared" si="3"/>
        <v>0.07692307692307682</v>
      </c>
    </row>
    <row r="27" spans="1:14" ht="15" thickBot="1">
      <c r="A27" s="39" t="s">
        <v>34</v>
      </c>
      <c r="B27" s="40"/>
      <c r="C27" s="47">
        <v>11.825444</v>
      </c>
      <c r="D27" s="48">
        <v>12</v>
      </c>
      <c r="E27" s="48">
        <v>2</v>
      </c>
      <c r="F27" s="100">
        <v>0</v>
      </c>
      <c r="G27" s="101">
        <v>0</v>
      </c>
      <c r="H27" s="101">
        <v>0</v>
      </c>
      <c r="I27" s="43">
        <v>14</v>
      </c>
      <c r="J27" s="49">
        <v>14</v>
      </c>
      <c r="K27" s="45">
        <f t="shared" si="0"/>
        <v>2.174556000000001</v>
      </c>
      <c r="L27" s="46">
        <f t="shared" si="1"/>
        <v>0.1838878946109762</v>
      </c>
      <c r="M27" s="45">
        <f t="shared" si="2"/>
        <v>2</v>
      </c>
      <c r="N27" s="46">
        <f t="shared" si="3"/>
        <v>0.16666666666666666</v>
      </c>
    </row>
    <row r="28" spans="1:14" ht="15.75" thickBot="1" thickTop="1">
      <c r="A28" s="53" t="s">
        <v>35</v>
      </c>
      <c r="B28" s="54"/>
      <c r="C28" s="55">
        <v>6084.037978326087</v>
      </c>
      <c r="D28" s="56">
        <v>6490.4</v>
      </c>
      <c r="E28" s="56">
        <v>3002</v>
      </c>
      <c r="F28" s="57">
        <v>3934.06</v>
      </c>
      <c r="G28" s="57">
        <v>962.14</v>
      </c>
      <c r="H28" s="57">
        <v>1701.14</v>
      </c>
      <c r="I28" s="57">
        <v>447.66</v>
      </c>
      <c r="J28" s="58">
        <v>7045</v>
      </c>
      <c r="K28" s="59">
        <f t="shared" si="0"/>
        <v>960.9620216739131</v>
      </c>
      <c r="L28" s="60">
        <f t="shared" si="1"/>
        <v>0.15794806427857053</v>
      </c>
      <c r="M28" s="59">
        <f>J28-D28</f>
        <v>554.6000000000004</v>
      </c>
      <c r="N28" s="60">
        <f t="shared" si="3"/>
        <v>0.08544927893504259</v>
      </c>
    </row>
    <row r="29" spans="1:14" ht="15">
      <c r="A29" s="61"/>
      <c r="B29" s="62" t="s">
        <v>36</v>
      </c>
      <c r="C29" s="63">
        <v>121.12</v>
      </c>
      <c r="D29" s="63">
        <v>100</v>
      </c>
      <c r="E29" s="63">
        <v>0</v>
      </c>
      <c r="F29" s="64"/>
      <c r="G29" s="64"/>
      <c r="H29" s="64"/>
      <c r="I29" s="64"/>
      <c r="J29" s="65">
        <v>100</v>
      </c>
      <c r="K29" s="66"/>
      <c r="L29" s="67"/>
      <c r="M29" s="66"/>
      <c r="N29" s="68"/>
    </row>
    <row r="30" spans="1:14" ht="15">
      <c r="A30" s="69"/>
      <c r="B30" s="70" t="s">
        <v>37</v>
      </c>
      <c r="C30" s="71">
        <v>102.3</v>
      </c>
      <c r="D30" s="71"/>
      <c r="E30" s="71"/>
      <c r="F30" s="72"/>
      <c r="G30" s="72"/>
      <c r="H30" s="72"/>
      <c r="I30" s="72"/>
      <c r="J30" s="73"/>
      <c r="K30" s="74"/>
      <c r="L30" s="75"/>
      <c r="M30" s="74"/>
      <c r="N30" s="76"/>
    </row>
    <row r="31" spans="1:14" ht="15.75" thickBot="1">
      <c r="A31" s="77"/>
      <c r="B31" s="78" t="s">
        <v>38</v>
      </c>
      <c r="C31" s="79">
        <v>49.48</v>
      </c>
      <c r="D31" s="79"/>
      <c r="E31" s="79"/>
      <c r="F31" s="80"/>
      <c r="G31" s="80"/>
      <c r="H31" s="80"/>
      <c r="I31" s="80"/>
      <c r="J31" s="81"/>
      <c r="K31" s="82"/>
      <c r="L31" s="83"/>
      <c r="M31" s="82"/>
      <c r="N31" s="84"/>
    </row>
    <row r="32" spans="1:14" ht="15.75" customHeight="1" thickTop="1">
      <c r="A32" s="117" t="s">
        <v>39</v>
      </c>
      <c r="B32" s="118"/>
      <c r="C32" s="71">
        <v>6356.9379783260865</v>
      </c>
      <c r="D32" s="71">
        <v>6590.4</v>
      </c>
      <c r="E32" s="71">
        <v>3002</v>
      </c>
      <c r="F32" s="72">
        <v>3934.06</v>
      </c>
      <c r="G32" s="72">
        <v>962.14</v>
      </c>
      <c r="H32" s="72">
        <v>1701.14</v>
      </c>
      <c r="I32" s="72">
        <v>447.66</v>
      </c>
      <c r="J32" s="71">
        <v>7145</v>
      </c>
      <c r="K32" s="74">
        <f>J32-C32</f>
        <v>788.0620216739135</v>
      </c>
      <c r="L32" s="85">
        <f>K32/C32</f>
        <v>0.12396880768080523</v>
      </c>
      <c r="M32" s="74">
        <f>J32-D32</f>
        <v>554.6000000000004</v>
      </c>
      <c r="N32" s="86">
        <f>M32/D32</f>
        <v>0.08415270696771067</v>
      </c>
    </row>
    <row r="33" spans="1:14" ht="15">
      <c r="A33" s="119"/>
      <c r="B33" s="120"/>
      <c r="C33" s="87"/>
      <c r="D33" s="87"/>
      <c r="E33" s="87"/>
      <c r="F33" s="18"/>
      <c r="G33" s="18"/>
      <c r="H33" s="18"/>
      <c r="I33" s="18"/>
      <c r="J33" s="87"/>
      <c r="K33" s="17"/>
      <c r="L33" s="88"/>
      <c r="M33" s="17"/>
      <c r="N33" s="88"/>
    </row>
    <row r="34" spans="1:14" ht="15" thickBot="1">
      <c r="A34" s="121" t="s">
        <v>40</v>
      </c>
      <c r="B34" s="122"/>
      <c r="C34" s="89"/>
      <c r="D34" s="89"/>
      <c r="E34" s="89"/>
      <c r="F34" s="90">
        <f>IF(F28=0,"",(F28-F9)/F9)</f>
        <v>0.12112783626197626</v>
      </c>
      <c r="G34" s="90">
        <f>IF(G28=0,"",(G28-G9)/G9)</f>
        <v>0.07296673394966037</v>
      </c>
      <c r="H34" s="90">
        <f>IF(H28=0,"",(H28-H9)/H9)</f>
        <v>0.01665600889276693</v>
      </c>
      <c r="I34" s="90">
        <f>IF(I28=0,"",(I28-I9)/I9)</f>
        <v>0.08813806514341285</v>
      </c>
      <c r="J34" s="91"/>
      <c r="K34" s="92"/>
      <c r="L34" s="93"/>
      <c r="M34" s="92"/>
      <c r="N34" s="94"/>
    </row>
    <row r="35" spans="1:14" ht="15">
      <c r="A35" s="95" t="s">
        <v>41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45" ht="12.75">
      <c r="D45" s="97"/>
    </row>
  </sheetData>
  <mergeCells count="18">
    <mergeCell ref="A32:B33"/>
    <mergeCell ref="A34:B34"/>
    <mergeCell ref="F5:N5"/>
    <mergeCell ref="F6:F7"/>
    <mergeCell ref="G6:G7"/>
    <mergeCell ref="H6:H7"/>
    <mergeCell ref="I6:I7"/>
    <mergeCell ref="J6:J7"/>
    <mergeCell ref="K6:L6"/>
    <mergeCell ref="M6:N6"/>
    <mergeCell ref="A5:B7"/>
    <mergeCell ref="C5:C7"/>
    <mergeCell ref="D5:D7"/>
    <mergeCell ref="E5:E7"/>
    <mergeCell ref="A1:N1"/>
    <mergeCell ref="A2:N2"/>
    <mergeCell ref="A3:N3"/>
    <mergeCell ref="A4:N4"/>
  </mergeCells>
  <printOptions/>
  <pageMargins left="0.55" right="0.29" top="1" bottom="1" header="0.5" footer="0.5"/>
  <pageSetup fitToHeight="1" fitToWidth="1" horizontalDpi="600" verticalDpi="600" orientation="landscape" scale="71" r:id="rId1"/>
  <headerFooter alignWithMargins="0">
    <oddFooter>&amp;C&amp;"Times New Roman,Regular"Summary Tables - 4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2009-05-11T15:44:01Z</cp:lastPrinted>
  <dcterms:created xsi:type="dcterms:W3CDTF">2009-05-07T16:33:25Z</dcterms:created>
  <dcterms:modified xsi:type="dcterms:W3CDTF">2009-05-11T15:44:04Z</dcterms:modified>
  <cp:category/>
  <cp:version/>
  <cp:contentType/>
  <cp:contentStatus/>
</cp:coreProperties>
</file>