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760" activeTab="0"/>
  </bookViews>
  <sheets>
    <sheet name="NSF Resch Infrastruct" sheetId="1" r:id="rId1"/>
  </sheets>
  <definedNames/>
  <calcPr fullCalcOnLoad="1"/>
</workbook>
</file>

<file path=xl/sharedStrings.xml><?xml version="1.0" encoding="utf-8"?>
<sst xmlns="http://schemas.openxmlformats.org/spreadsheetml/2006/main" count="60" uniqueCount="57">
  <si>
    <t>National Science Foundation</t>
  </si>
  <si>
    <t>Research Infrastructure Summary</t>
  </si>
  <si>
    <t>FY 2010 Budget Request to Congress</t>
  </si>
  <si>
    <t>(Dollars in Millions)</t>
  </si>
  <si>
    <t>FY 2009 Current Plan</t>
  </si>
  <si>
    <t>FY 2009 ARRA Estimate</t>
  </si>
  <si>
    <t>FY 2010 Request</t>
  </si>
  <si>
    <t>FY 2010 Request change over:</t>
  </si>
  <si>
    <t>FY 2008 Actual</t>
  </si>
  <si>
    <t>Amount</t>
  </si>
  <si>
    <t>Percent</t>
  </si>
  <si>
    <t>Academic Research Fleet</t>
  </si>
  <si>
    <t xml:space="preserve">    Regional Class Research Vessels</t>
  </si>
  <si>
    <t xml:space="preserve">     RHOV Construction (R/V Alvin Replacement)</t>
  </si>
  <si>
    <t xml:space="preserve">     R/V Langseth Construction (R/V Ewing Replacement)</t>
  </si>
  <si>
    <t xml:space="preserve">    Ship Operations and Upgrades</t>
  </si>
  <si>
    <t>Academic Research Infrastructure</t>
  </si>
  <si>
    <t>Cornell Electron Storage Ring (CESR)</t>
  </si>
  <si>
    <t>Cornell High Energy Synchrotron Source (CHESS)</t>
  </si>
  <si>
    <r>
      <t>EarthScope: USArray, SAFOD, PBO</t>
    </r>
    <r>
      <rPr>
        <vertAlign val="superscript"/>
        <sz val="11"/>
        <rFont val="Times New Roman"/>
        <family val="1"/>
      </rPr>
      <t>/1</t>
    </r>
  </si>
  <si>
    <t>Gemini Observatory</t>
  </si>
  <si>
    <t>Incorporated Research Institutions for Seismology</t>
  </si>
  <si>
    <r>
      <t>Integrated Ocean Drilling Program</t>
    </r>
    <r>
      <rPr>
        <vertAlign val="superscript"/>
        <sz val="11"/>
        <rFont val="Times New Roman"/>
        <family val="1"/>
      </rPr>
      <t>/2</t>
    </r>
  </si>
  <si>
    <t>Large Hadron Collider</t>
  </si>
  <si>
    <t>Laser Interferometer Gravitational Wave Observatory</t>
  </si>
  <si>
    <r>
      <t>Major Research Equipment &amp; Facilities Construction</t>
    </r>
    <r>
      <rPr>
        <vertAlign val="superscript"/>
        <sz val="11"/>
        <rFont val="Times New Roman"/>
        <family val="1"/>
      </rPr>
      <t>/3</t>
    </r>
  </si>
  <si>
    <t>Major Research Instrumentation</t>
  </si>
  <si>
    <t>National Astronomy &amp; Ionosphere Center</t>
  </si>
  <si>
    <t>National Center for Atmospheric Research</t>
  </si>
  <si>
    <t>National High Magnetic Field Laboratory</t>
  </si>
  <si>
    <t>National Nanotechnology Infrastructure Network (NNIN)</t>
  </si>
  <si>
    <t>National Optical Astronomy Observatories</t>
  </si>
  <si>
    <r>
      <t>National Radio Astronomy Observatories</t>
    </r>
    <r>
      <rPr>
        <vertAlign val="superscript"/>
        <sz val="11"/>
        <rFont val="Times New Roman"/>
        <family val="1"/>
      </rPr>
      <t>/4</t>
    </r>
  </si>
  <si>
    <t>National Stem Education Distributed Learning</t>
  </si>
  <si>
    <t>National Solar Observatory</t>
  </si>
  <si>
    <t>National Superconducting Cyclotron Laboratory</t>
  </si>
  <si>
    <t>Network for Earthquake Engineering Simulation</t>
  </si>
  <si>
    <t>Polar Environment, Health &amp; Safety</t>
  </si>
  <si>
    <r>
      <t>Polar Facilities and Logistics</t>
    </r>
    <r>
      <rPr>
        <vertAlign val="superscript"/>
        <sz val="11"/>
        <rFont val="Times New Roman"/>
        <family val="1"/>
      </rPr>
      <t>/5</t>
    </r>
  </si>
  <si>
    <r>
      <t>Research Resources</t>
    </r>
    <r>
      <rPr>
        <vertAlign val="superscript"/>
        <sz val="11"/>
        <rFont val="Times New Roman"/>
        <family val="1"/>
      </rPr>
      <t>/6</t>
    </r>
  </si>
  <si>
    <t>Science and Technology Policy Institute</t>
  </si>
  <si>
    <r>
      <t>Other Facilities</t>
    </r>
    <r>
      <rPr>
        <vertAlign val="superscript"/>
        <sz val="11"/>
        <rFont val="Times New Roman"/>
        <family val="1"/>
      </rPr>
      <t>/8</t>
    </r>
  </si>
  <si>
    <t>Subtotal, Research Infrastructure Support</t>
  </si>
  <si>
    <t>Research Infrastructure Stewardship Offset</t>
  </si>
  <si>
    <t>RESEARCH INFRASTRUCTURE TOTAL</t>
  </si>
  <si>
    <t>Totals may not add due to rounding.</t>
  </si>
  <si>
    <r>
      <t xml:space="preserve">/6 </t>
    </r>
    <r>
      <rPr>
        <sz val="9"/>
        <rFont val="Times New Roman"/>
        <family val="1"/>
      </rPr>
      <t>Funding for Research Resources includes support for the operation and maintenance of minor facilities, infrastructure and instrumentation, field stations, museum collections, etc.</t>
    </r>
  </si>
  <si>
    <r>
      <t xml:space="preserve">/8  </t>
    </r>
    <r>
      <rPr>
        <sz val="9"/>
        <rFont val="Times New Roman"/>
        <family val="1"/>
      </rPr>
      <t>Other Facilities includes support for other physics and materials research facilities.</t>
    </r>
  </si>
  <si>
    <t>FY 2009
Current Plan</t>
  </si>
  <si>
    <r>
      <t>Networking &amp; Computational Resources Infrastructure
   &amp; Services</t>
    </r>
    <r>
      <rPr>
        <vertAlign val="superscript"/>
        <sz val="11"/>
        <rFont val="Times New Roman"/>
        <family val="1"/>
      </rPr>
      <t>\7</t>
    </r>
  </si>
  <si>
    <t>Science Resources Statistics</t>
  </si>
  <si>
    <r>
      <t xml:space="preserve">/5  </t>
    </r>
    <r>
      <rPr>
        <sz val="9"/>
        <rFont val="Times New Roman"/>
        <family val="1"/>
      </rPr>
      <t>Polar Facilities and Logistics includes support for the operations and maintenance of the South Pole Station Modernization (SPSM) project.  Funds provided through the MREFC account for SPSM, totaling $7.57 million in FY 2008, are included in the MREFC projects line.</t>
    </r>
  </si>
  <si>
    <r>
      <t xml:space="preserve">/4 </t>
    </r>
    <r>
      <rPr>
        <sz val="9"/>
        <rFont val="Times New Roman"/>
        <family val="1"/>
      </rPr>
      <t xml:space="preserve"> Funding for the National Radio Astronomy Observatory (NRAO) includes operation and maintenance support for the Atacama Large Millimeter Array (ALMA).  Construction funding for ALMA is included in the MREFC projects line above.</t>
    </r>
  </si>
  <si>
    <r>
      <t xml:space="preserve">/3  </t>
    </r>
    <r>
      <rPr>
        <sz val="9"/>
        <rFont val="Times New Roman"/>
        <family val="1"/>
      </rPr>
      <t xml:space="preserve">Funding levels for MREFC projects in this table include support for concept and development associated with these projects provided through the R&amp;RA account, specifically for NEON, OOI, and ATST, initial support for operations and maintenance provided through the R&amp;RA account, and implementation support provided through the MREFC account.  Final MREFC support for EarthScope, SODV and SPSM is also included in this line.  </t>
    </r>
  </si>
  <si>
    <r>
      <t>/2</t>
    </r>
    <r>
      <rPr>
        <sz val="9"/>
        <rFont val="Times New Roman"/>
        <family val="1"/>
      </rPr>
      <t xml:space="preserve">  Funding for the Integrated Ocean Drilling Program (IODP) includes support for the continued phase-out of program and contract activities for the Ocean Drilling Program (ODP), predecessor to the IODP.  This line also includes support for the operations and maintenance of the Scientific Ocean Drilling Vessel (SODV).  Final MREFC support for the SODV, totaling $24,000 in FY 2008, is included on the MREFC projects line.</t>
    </r>
  </si>
  <si>
    <r>
      <t xml:space="preserve">/1 </t>
    </r>
    <r>
      <rPr>
        <sz val="9"/>
        <rFont val="Times New Roman"/>
        <family val="1"/>
      </rPr>
      <t xml:space="preserve"> EarthScope funding includes support provided through the R&amp;RA account for operations and maintenance of the facility.  Support provided through the MREFC account for the construction of the project, totaling $4.21 million in FY 2008, is included in the MREFC projects line.</t>
    </r>
  </si>
  <si>
    <r>
      <t xml:space="preserve">/7 </t>
    </r>
    <r>
      <rPr>
        <sz val="9"/>
        <rFont val="Times New Roman"/>
        <family val="1"/>
      </rPr>
      <t xml:space="preserve"> Networking &amp; Computational Resources Infrastructure &amp; Services is the new name for Shared Cyberinfrastructure Tools.  Several programs formerly included in Shared Cyberinfrastructure Tools have been reclassified as Disciplinary and Interdisciplinary Research.</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</si>
</sst>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_);[Red]\(0.00\)"/>
    <numFmt numFmtId="167" formatCode="#,##0.00;\-#,##0.00;&quot;-&quot;??"/>
  </numFmts>
  <fonts count="13">
    <font>
      <sz val="10"/>
      <name val="Arial"/>
      <family val="0"/>
    </font>
    <font>
      <b/>
      <sz val="14"/>
      <name val="Times New Roman"/>
      <family val="1"/>
    </font>
    <font>
      <sz val="10"/>
      <name val="Times New Roman"/>
      <family val="1"/>
    </font>
    <font>
      <b/>
      <sz val="11"/>
      <name val="Times New Roman"/>
      <family val="1"/>
    </font>
    <font>
      <sz val="11"/>
      <name val="Times New Roman"/>
      <family val="1"/>
    </font>
    <font>
      <i/>
      <sz val="11"/>
      <name val="Times New Roman"/>
      <family val="1"/>
    </font>
    <font>
      <i/>
      <sz val="10"/>
      <name val="Times New Roman"/>
      <family val="1"/>
    </font>
    <font>
      <i/>
      <sz val="10"/>
      <name val="Arial"/>
      <family val="0"/>
    </font>
    <font>
      <vertAlign val="superscript"/>
      <sz val="11"/>
      <name val="Times New Roman"/>
      <family val="1"/>
    </font>
    <font>
      <sz val="9"/>
      <name val="Times New Roman"/>
      <family val="1"/>
    </font>
    <font>
      <vertAlign val="superscript"/>
      <sz val="9"/>
      <name val="Times New Roman"/>
      <family val="1"/>
    </font>
    <font>
      <i/>
      <sz val="9"/>
      <name val="Arial"/>
      <family val="0"/>
    </font>
    <font>
      <sz val="8"/>
      <name val="Arial"/>
      <family val="0"/>
    </font>
  </fonts>
  <fills count="2">
    <fill>
      <patternFill/>
    </fill>
    <fill>
      <patternFill patternType="gray125"/>
    </fill>
  </fills>
  <borders count="30">
    <border>
      <left/>
      <right/>
      <top/>
      <bottom/>
      <diagonal/>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double"/>
    </border>
    <border>
      <left>
        <color indexed="63"/>
      </left>
      <right>
        <color indexed="63"/>
      </right>
      <top style="thin"/>
      <bottom style="double"/>
    </border>
    <border>
      <left style="medium"/>
      <right style="medium"/>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style="medium"/>
      <right style="medium"/>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92">
    <xf numFmtId="0" fontId="0" fillId="0" borderId="0" xfId="0" applyAlignment="1">
      <alignment/>
    </xf>
    <xf numFmtId="0" fontId="1" fillId="0" borderId="0" xfId="0" applyFont="1" applyFill="1" applyBorder="1" applyAlignment="1">
      <alignment horizontal="center"/>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3" xfId="0" applyFont="1" applyFill="1" applyBorder="1" applyAlignment="1">
      <alignment horizontal="right" wrapText="1"/>
    </xf>
    <xf numFmtId="0" fontId="4" fillId="0" borderId="4" xfId="0" applyFont="1" applyBorder="1" applyAlignment="1">
      <alignment/>
    </xf>
    <xf numFmtId="0" fontId="4" fillId="0" borderId="0" xfId="0" applyFont="1" applyAlignment="1">
      <alignment/>
    </xf>
    <xf numFmtId="164" fontId="4" fillId="0" borderId="0" xfId="0" applyNumberFormat="1" applyFont="1" applyAlignment="1">
      <alignment/>
    </xf>
    <xf numFmtId="164" fontId="4" fillId="0" borderId="5" xfId="0" applyNumberFormat="1" applyFont="1" applyBorder="1" applyAlignment="1">
      <alignment/>
    </xf>
    <xf numFmtId="164" fontId="4" fillId="0" borderId="0" xfId="0" applyNumberFormat="1" applyFont="1" applyBorder="1" applyAlignment="1">
      <alignment/>
    </xf>
    <xf numFmtId="165" fontId="4" fillId="0" borderId="6" xfId="21" applyNumberFormat="1" applyFont="1" applyFill="1" applyBorder="1" applyAlignment="1">
      <alignment/>
    </xf>
    <xf numFmtId="0" fontId="5" fillId="0" borderId="4" xfId="0" applyFont="1" applyBorder="1" applyAlignment="1">
      <alignment/>
    </xf>
    <xf numFmtId="0" fontId="6" fillId="0" borderId="0" xfId="0" applyFont="1" applyAlignment="1">
      <alignment/>
    </xf>
    <xf numFmtId="2" fontId="6" fillId="0" borderId="0" xfId="0" applyNumberFormat="1" applyFont="1" applyAlignment="1">
      <alignment/>
    </xf>
    <xf numFmtId="2" fontId="6" fillId="0" borderId="7" xfId="0" applyNumberFormat="1" applyFont="1" applyBorder="1" applyAlignment="1">
      <alignment/>
    </xf>
    <xf numFmtId="0" fontId="7" fillId="0" borderId="0" xfId="0" applyFont="1" applyAlignment="1">
      <alignment/>
    </xf>
    <xf numFmtId="166" fontId="6" fillId="0" borderId="0" xfId="20" applyNumberFormat="1" applyFont="1" applyBorder="1" applyAlignment="1" applyProtection="1">
      <alignment horizontal="left"/>
      <protection/>
    </xf>
    <xf numFmtId="2" fontId="6" fillId="0" borderId="0" xfId="0" applyNumberFormat="1" applyFont="1" applyBorder="1" applyAlignment="1">
      <alignment/>
    </xf>
    <xf numFmtId="165" fontId="6" fillId="0" borderId="6" xfId="21" applyNumberFormat="1" applyFont="1" applyFill="1" applyBorder="1" applyAlignment="1">
      <alignment/>
    </xf>
    <xf numFmtId="166" fontId="4" fillId="0" borderId="0" xfId="20" applyNumberFormat="1" applyFont="1" applyBorder="1" applyAlignment="1" applyProtection="1">
      <alignment horizontal="left"/>
      <protection/>
    </xf>
    <xf numFmtId="2" fontId="4" fillId="0" borderId="0" xfId="0" applyNumberFormat="1" applyFont="1" applyAlignment="1">
      <alignment/>
    </xf>
    <xf numFmtId="2" fontId="4" fillId="0" borderId="7" xfId="0" applyNumberFormat="1" applyFont="1" applyBorder="1" applyAlignment="1">
      <alignment/>
    </xf>
    <xf numFmtId="2" fontId="4" fillId="0" borderId="0" xfId="0" applyNumberFormat="1" applyFont="1" applyBorder="1" applyAlignment="1">
      <alignment/>
    </xf>
    <xf numFmtId="166" fontId="4" fillId="0" borderId="0" xfId="19" applyNumberFormat="1" applyFont="1" applyBorder="1" applyAlignment="1" applyProtection="1">
      <alignment horizontal="left"/>
      <protection/>
    </xf>
    <xf numFmtId="2" fontId="4" fillId="0" borderId="0" xfId="0" applyNumberFormat="1" applyFont="1" applyAlignment="1" quotePrefix="1">
      <alignment/>
    </xf>
    <xf numFmtId="2" fontId="4" fillId="0" borderId="0" xfId="0" applyNumberFormat="1" applyFont="1" applyFill="1" applyAlignment="1">
      <alignment/>
    </xf>
    <xf numFmtId="2" fontId="4" fillId="0" borderId="0" xfId="0" applyNumberFormat="1" applyFont="1" applyFill="1" applyBorder="1" applyAlignment="1">
      <alignment/>
    </xf>
    <xf numFmtId="2" fontId="4" fillId="0" borderId="6" xfId="0" applyNumberFormat="1" applyFont="1" applyFill="1" applyBorder="1" applyAlignment="1">
      <alignment/>
    </xf>
    <xf numFmtId="2" fontId="4" fillId="0" borderId="7" xfId="0" applyNumberFormat="1" applyFont="1" applyFill="1" applyBorder="1" applyAlignment="1">
      <alignment/>
    </xf>
    <xf numFmtId="166" fontId="4" fillId="0" borderId="0" xfId="19" applyNumberFormat="1" applyFont="1" applyBorder="1" applyProtection="1">
      <alignment/>
      <protection/>
    </xf>
    <xf numFmtId="2" fontId="4" fillId="0" borderId="0" xfId="0" applyNumberFormat="1" applyFont="1" applyAlignment="1">
      <alignment horizontal="right"/>
    </xf>
    <xf numFmtId="2" fontId="4" fillId="0" borderId="7" xfId="0" applyNumberFormat="1" applyFont="1" applyBorder="1" applyAlignment="1">
      <alignment horizontal="right"/>
    </xf>
    <xf numFmtId="0" fontId="4" fillId="0" borderId="0" xfId="0" applyFont="1" applyBorder="1" applyAlignment="1">
      <alignment/>
    </xf>
    <xf numFmtId="0" fontId="4" fillId="0" borderId="8" xfId="0" applyFont="1" applyBorder="1" applyAlignment="1">
      <alignment/>
    </xf>
    <xf numFmtId="0" fontId="4" fillId="0" borderId="9" xfId="0" applyFont="1" applyBorder="1" applyAlignment="1">
      <alignment/>
    </xf>
    <xf numFmtId="2" fontId="4" fillId="0" borderId="9" xfId="0" applyNumberFormat="1" applyFont="1" applyBorder="1" applyAlignment="1">
      <alignment/>
    </xf>
    <xf numFmtId="2" fontId="4" fillId="0" borderId="10" xfId="0" applyNumberFormat="1" applyFont="1" applyBorder="1" applyAlignment="1">
      <alignment/>
    </xf>
    <xf numFmtId="165" fontId="4" fillId="0" borderId="11" xfId="21" applyNumberFormat="1" applyFont="1" applyFill="1" applyBorder="1" applyAlignment="1">
      <alignment/>
    </xf>
    <xf numFmtId="0" fontId="3" fillId="0" borderId="12" xfId="0" applyFont="1" applyBorder="1" applyAlignment="1">
      <alignment/>
    </xf>
    <xf numFmtId="0" fontId="3" fillId="0" borderId="13" xfId="0" applyFont="1" applyBorder="1" applyAlignment="1">
      <alignment/>
    </xf>
    <xf numFmtId="164" fontId="3" fillId="0" borderId="13" xfId="0" applyNumberFormat="1" applyFont="1" applyBorder="1" applyAlignment="1">
      <alignment/>
    </xf>
    <xf numFmtId="164" fontId="3" fillId="0" borderId="14" xfId="0" applyNumberFormat="1" applyFont="1" applyBorder="1" applyAlignment="1">
      <alignment/>
    </xf>
    <xf numFmtId="165" fontId="3" fillId="0" borderId="15" xfId="21" applyNumberFormat="1" applyFont="1" applyFill="1" applyBorder="1" applyAlignment="1">
      <alignment/>
    </xf>
    <xf numFmtId="0" fontId="3" fillId="0" borderId="16" xfId="0" applyFont="1" applyBorder="1" applyAlignment="1">
      <alignment/>
    </xf>
    <xf numFmtId="0" fontId="3" fillId="0" borderId="17" xfId="0" applyFont="1" applyBorder="1" applyAlignment="1">
      <alignment/>
    </xf>
    <xf numFmtId="164" fontId="3" fillId="0" borderId="17" xfId="0" applyNumberFormat="1" applyFont="1" applyBorder="1" applyAlignment="1">
      <alignment/>
    </xf>
    <xf numFmtId="164" fontId="3" fillId="0" borderId="18" xfId="0" applyNumberFormat="1" applyFont="1" applyBorder="1" applyAlignment="1">
      <alignment/>
    </xf>
    <xf numFmtId="165" fontId="3" fillId="0" borderId="19" xfId="21" applyNumberFormat="1" applyFont="1" applyFill="1" applyBorder="1" applyAlignment="1">
      <alignment/>
    </xf>
    <xf numFmtId="0" fontId="3" fillId="0" borderId="20" xfId="0" applyFont="1" applyBorder="1" applyAlignment="1">
      <alignment/>
    </xf>
    <xf numFmtId="0" fontId="3" fillId="0" borderId="21" xfId="0" applyFont="1" applyBorder="1" applyAlignment="1">
      <alignment/>
    </xf>
    <xf numFmtId="164" fontId="3" fillId="0" borderId="21" xfId="0" applyNumberFormat="1" applyFont="1" applyBorder="1" applyAlignment="1">
      <alignment/>
    </xf>
    <xf numFmtId="164" fontId="3" fillId="0" borderId="22" xfId="0" applyNumberFormat="1" applyFont="1" applyBorder="1" applyAlignment="1">
      <alignment/>
    </xf>
    <xf numFmtId="165" fontId="3" fillId="0" borderId="23" xfId="21" applyNumberFormat="1" applyFont="1" applyFill="1" applyBorder="1" applyAlignment="1">
      <alignment/>
    </xf>
    <xf numFmtId="0" fontId="9" fillId="0" borderId="0" xfId="0" applyFont="1" applyBorder="1" applyAlignment="1">
      <alignment horizontal="left"/>
    </xf>
    <xf numFmtId="167" fontId="0" fillId="0" borderId="0" xfId="0" applyNumberFormat="1" applyBorder="1" applyAlignment="1">
      <alignment vertical="top"/>
    </xf>
    <xf numFmtId="165" fontId="6" fillId="0" borderId="6" xfId="21" applyNumberFormat="1" applyFont="1" applyFill="1" applyBorder="1" applyAlignment="1">
      <alignment horizontal="right"/>
    </xf>
    <xf numFmtId="167" fontId="11" fillId="0" borderId="0" xfId="0" applyNumberFormat="1" applyFont="1" applyBorder="1" applyAlignment="1">
      <alignment vertical="top"/>
    </xf>
    <xf numFmtId="167" fontId="11" fillId="0" borderId="7" xfId="0" applyNumberFormat="1" applyFont="1" applyBorder="1" applyAlignment="1">
      <alignment vertical="top"/>
    </xf>
    <xf numFmtId="167" fontId="11" fillId="0" borderId="4" xfId="0" applyNumberFormat="1" applyFont="1" applyBorder="1" applyAlignment="1">
      <alignment vertical="top"/>
    </xf>
    <xf numFmtId="167" fontId="11" fillId="0" borderId="6" xfId="0" applyNumberFormat="1" applyFont="1" applyBorder="1" applyAlignment="1">
      <alignment vertical="top"/>
    </xf>
    <xf numFmtId="167" fontId="4" fillId="0" borderId="0" xfId="0" applyNumberFormat="1" applyFont="1" applyBorder="1" applyAlignment="1">
      <alignment horizontal="right" vertical="top"/>
    </xf>
    <xf numFmtId="165" fontId="4" fillId="0" borderId="6" xfId="21" applyNumberFormat="1" applyFont="1" applyFill="1" applyBorder="1" applyAlignment="1">
      <alignment horizontal="right"/>
    </xf>
    <xf numFmtId="167" fontId="6" fillId="0" borderId="0" xfId="0" applyNumberFormat="1" applyFont="1" applyBorder="1" applyAlignment="1">
      <alignment vertical="top"/>
    </xf>
    <xf numFmtId="167" fontId="6" fillId="0" borderId="7" xfId="0" applyNumberFormat="1" applyFont="1" applyBorder="1" applyAlignment="1">
      <alignment vertical="top"/>
    </xf>
    <xf numFmtId="167" fontId="6" fillId="0" borderId="4" xfId="0" applyNumberFormat="1" applyFont="1" applyBorder="1" applyAlignment="1">
      <alignment vertical="top"/>
    </xf>
    <xf numFmtId="0" fontId="4" fillId="0" borderId="0" xfId="0" applyFont="1" applyBorder="1" applyAlignment="1">
      <alignment wrapText="1"/>
    </xf>
    <xf numFmtId="2" fontId="4" fillId="0" borderId="0" xfId="0" applyNumberFormat="1" applyFont="1" applyBorder="1" applyAlignment="1">
      <alignment vertical="top"/>
    </xf>
    <xf numFmtId="2" fontId="4" fillId="0" borderId="7" xfId="0" applyNumberFormat="1" applyFont="1" applyBorder="1" applyAlignment="1">
      <alignment vertical="top"/>
    </xf>
    <xf numFmtId="165" fontId="4" fillId="0" borderId="6" xfId="21" applyNumberFormat="1" applyFont="1" applyFill="1" applyBorder="1" applyAlignment="1">
      <alignment vertical="top"/>
    </xf>
    <xf numFmtId="0" fontId="1" fillId="0" borderId="0" xfId="0" applyFont="1" applyFill="1" applyBorder="1" applyAlignment="1">
      <alignment horizontal="center"/>
    </xf>
    <xf numFmtId="0" fontId="2" fillId="0" borderId="1"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3" fillId="0" borderId="25" xfId="0" applyFont="1" applyBorder="1" applyAlignment="1">
      <alignment horizontal="right" wrapText="1"/>
    </xf>
    <xf numFmtId="0" fontId="3" fillId="0" borderId="0" xfId="0" applyFont="1" applyBorder="1" applyAlignment="1">
      <alignment horizontal="right" wrapText="1"/>
    </xf>
    <xf numFmtId="0" fontId="3" fillId="0" borderId="1" xfId="0" applyFont="1" applyBorder="1" applyAlignment="1">
      <alignment horizontal="right" wrapText="1"/>
    </xf>
    <xf numFmtId="0" fontId="3" fillId="0" borderId="5" xfId="0" applyFont="1" applyBorder="1" applyAlignment="1">
      <alignment horizontal="right" wrapText="1"/>
    </xf>
    <xf numFmtId="0" fontId="3" fillId="0" borderId="7" xfId="0" applyFont="1" applyBorder="1" applyAlignment="1">
      <alignment horizontal="right" wrapText="1"/>
    </xf>
    <xf numFmtId="0" fontId="3" fillId="0" borderId="26" xfId="0" applyFont="1" applyBorder="1" applyAlignment="1">
      <alignment horizontal="right" wrapText="1"/>
    </xf>
    <xf numFmtId="0" fontId="3" fillId="0" borderId="27"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12" xfId="0" applyFont="1" applyBorder="1" applyAlignment="1">
      <alignment horizontal="center" wrapText="1"/>
    </xf>
    <xf numFmtId="0" fontId="3" fillId="0" borderId="15" xfId="0" applyFont="1" applyBorder="1" applyAlignment="1">
      <alignment horizontal="center" wrapText="1"/>
    </xf>
    <xf numFmtId="0" fontId="3" fillId="0" borderId="13" xfId="0" applyFont="1" applyBorder="1" applyAlignment="1">
      <alignment horizontal="center" wrapText="1"/>
    </xf>
    <xf numFmtId="0" fontId="9" fillId="0" borderId="0" xfId="0" applyFont="1" applyBorder="1" applyAlignment="1">
      <alignment horizontal="left"/>
    </xf>
    <xf numFmtId="0" fontId="10" fillId="0" borderId="0" xfId="0" applyFont="1" applyFill="1" applyBorder="1" applyAlignment="1">
      <alignment horizontal="left" wrapText="1"/>
    </xf>
    <xf numFmtId="2" fontId="10" fillId="0" borderId="0" xfId="0" applyNumberFormat="1" applyFont="1" applyFill="1" applyBorder="1" applyAlignment="1">
      <alignment horizontal="left" wrapText="1"/>
    </xf>
    <xf numFmtId="0" fontId="10" fillId="0" borderId="0" xfId="0" applyFont="1" applyFill="1" applyAlignment="1">
      <alignment horizontal="left" wrapText="1"/>
    </xf>
  </cellXfs>
  <cellStyles count="8">
    <cellStyle name="Normal" xfId="0"/>
    <cellStyle name="Comma" xfId="15"/>
    <cellStyle name="Comma [0]" xfId="16"/>
    <cellStyle name="Currency" xfId="17"/>
    <cellStyle name="Currency [0]" xfId="18"/>
    <cellStyle name="Normal_Sheet1" xfId="19"/>
    <cellStyle name="Normal_Sheet1 (2)"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3"/>
  <sheetViews>
    <sheetView showGridLines="0" showZeros="0" tabSelected="1" workbookViewId="0" topLeftCell="A1">
      <selection activeCell="J14" sqref="J14"/>
    </sheetView>
  </sheetViews>
  <sheetFormatPr defaultColWidth="9.140625" defaultRowHeight="12.75"/>
  <cols>
    <col min="1" max="1" width="2.8515625" style="0" customWidth="1"/>
    <col min="2" max="2" width="54.421875" style="0" customWidth="1"/>
    <col min="3" max="5" width="10.00390625" style="0" customWidth="1"/>
    <col min="6" max="6" width="10.57421875" style="0" customWidth="1"/>
    <col min="7" max="7" width="11.00390625" style="0" customWidth="1"/>
    <col min="8" max="8" width="12.421875" style="0" bestFit="1" customWidth="1"/>
  </cols>
  <sheetData>
    <row r="1" spans="1:10" ht="18.75">
      <c r="A1" s="69" t="s">
        <v>0</v>
      </c>
      <c r="B1" s="69"/>
      <c r="C1" s="69"/>
      <c r="D1" s="69"/>
      <c r="E1" s="69"/>
      <c r="F1" s="69"/>
      <c r="G1" s="69"/>
      <c r="H1" s="69"/>
      <c r="I1" s="69"/>
      <c r="J1" s="69"/>
    </row>
    <row r="2" spans="1:10" ht="18.75">
      <c r="A2" s="69" t="s">
        <v>1</v>
      </c>
      <c r="B2" s="69"/>
      <c r="C2" s="69"/>
      <c r="D2" s="69"/>
      <c r="E2" s="69"/>
      <c r="F2" s="69"/>
      <c r="G2" s="69"/>
      <c r="H2" s="69"/>
      <c r="I2" s="69"/>
      <c r="J2" s="69"/>
    </row>
    <row r="3" spans="1:10" ht="18.75">
      <c r="A3" s="69" t="s">
        <v>2</v>
      </c>
      <c r="B3" s="69"/>
      <c r="C3" s="69"/>
      <c r="D3" s="69"/>
      <c r="E3" s="69"/>
      <c r="F3" s="69"/>
      <c r="G3" s="69"/>
      <c r="H3" s="69"/>
      <c r="I3" s="69"/>
      <c r="J3" s="69"/>
    </row>
    <row r="4" spans="1:5" ht="12" customHeight="1">
      <c r="A4" s="1"/>
      <c r="B4" s="1"/>
      <c r="C4" s="1"/>
      <c r="D4" s="1"/>
      <c r="E4" s="1"/>
    </row>
    <row r="5" spans="1:10" ht="13.5" thickBot="1">
      <c r="A5" s="70" t="s">
        <v>3</v>
      </c>
      <c r="B5" s="70"/>
      <c r="C5" s="70"/>
      <c r="D5" s="70"/>
      <c r="E5" s="70"/>
      <c r="F5" s="70"/>
      <c r="G5" s="70"/>
      <c r="H5" s="70"/>
      <c r="I5" s="70"/>
      <c r="J5" s="70"/>
    </row>
    <row r="6" spans="1:10" ht="18.75" customHeight="1" thickBot="1">
      <c r="A6" s="71"/>
      <c r="B6" s="72"/>
      <c r="C6" s="76" t="s">
        <v>8</v>
      </c>
      <c r="D6" s="76" t="s">
        <v>4</v>
      </c>
      <c r="E6" s="76" t="s">
        <v>5</v>
      </c>
      <c r="F6" s="79" t="s">
        <v>6</v>
      </c>
      <c r="G6" s="82" t="s">
        <v>7</v>
      </c>
      <c r="H6" s="83"/>
      <c r="I6" s="83"/>
      <c r="J6" s="84"/>
    </row>
    <row r="7" spans="1:10" ht="29.25" customHeight="1">
      <c r="A7" s="73"/>
      <c r="B7" s="74"/>
      <c r="C7" s="77"/>
      <c r="D7" s="77"/>
      <c r="E7" s="77"/>
      <c r="F7" s="80"/>
      <c r="G7" s="85" t="s">
        <v>8</v>
      </c>
      <c r="H7" s="86"/>
      <c r="I7" s="87" t="s">
        <v>48</v>
      </c>
      <c r="J7" s="86"/>
    </row>
    <row r="8" spans="1:10" ht="24.75" customHeight="1" thickBot="1">
      <c r="A8" s="75"/>
      <c r="B8" s="70"/>
      <c r="C8" s="78"/>
      <c r="D8" s="78"/>
      <c r="E8" s="78"/>
      <c r="F8" s="81"/>
      <c r="G8" s="3" t="s">
        <v>9</v>
      </c>
      <c r="H8" s="4" t="s">
        <v>10</v>
      </c>
      <c r="I8" s="2" t="s">
        <v>9</v>
      </c>
      <c r="J8" s="4" t="s">
        <v>10</v>
      </c>
    </row>
    <row r="9" spans="1:10" ht="15">
      <c r="A9" s="5"/>
      <c r="B9" s="6" t="s">
        <v>11</v>
      </c>
      <c r="C9" s="7">
        <v>75.27780839775032</v>
      </c>
      <c r="D9" s="7">
        <v>98.68</v>
      </c>
      <c r="E9" s="7">
        <v>18</v>
      </c>
      <c r="F9" s="8">
        <v>87.58</v>
      </c>
      <c r="G9" s="9">
        <f aca="true" t="shared" si="0" ref="G9:G30">F9-C9</f>
        <v>12.302191602249678</v>
      </c>
      <c r="H9" s="10">
        <f aca="true" t="shared" si="1" ref="H9:H30">IF(C9&lt;&gt;0,G9/C9,"")</f>
        <v>0.1634238810094972</v>
      </c>
      <c r="I9" s="9">
        <f aca="true" t="shared" si="2" ref="I9:I30">F9-D9</f>
        <v>-11.100000000000009</v>
      </c>
      <c r="J9" s="10">
        <f aca="true" t="shared" si="3" ref="J9:J30">IF(D9&lt;&gt;0,I9/D9,"")</f>
        <v>-0.11248479935143907</v>
      </c>
    </row>
    <row r="10" spans="1:10" s="15" customFormat="1" ht="15">
      <c r="A10" s="11"/>
      <c r="B10" s="12" t="s">
        <v>12</v>
      </c>
      <c r="C10" s="62">
        <v>0</v>
      </c>
      <c r="D10" s="13">
        <v>0.1</v>
      </c>
      <c r="E10" s="62">
        <v>0</v>
      </c>
      <c r="F10" s="14">
        <v>2</v>
      </c>
      <c r="G10" s="17">
        <f t="shared" si="0"/>
        <v>2</v>
      </c>
      <c r="H10" s="55" t="str">
        <f>IF(C10&lt;&gt;0,G10/C10,"N/A")</f>
        <v>N/A</v>
      </c>
      <c r="I10" s="17">
        <f t="shared" si="2"/>
        <v>1.9</v>
      </c>
      <c r="J10" s="18">
        <f t="shared" si="3"/>
        <v>18.999999999999996</v>
      </c>
    </row>
    <row r="11" spans="1:10" s="15" customFormat="1" ht="15">
      <c r="A11" s="11"/>
      <c r="B11" s="16" t="s">
        <v>13</v>
      </c>
      <c r="C11" s="62">
        <v>0</v>
      </c>
      <c r="D11" s="62">
        <v>0</v>
      </c>
      <c r="E11" s="13">
        <v>3</v>
      </c>
      <c r="F11" s="14">
        <v>5</v>
      </c>
      <c r="G11" s="17">
        <f t="shared" si="0"/>
        <v>5</v>
      </c>
      <c r="H11" s="55" t="str">
        <f>IF(C11&lt;&gt;0,G11/C11,"N/A")</f>
        <v>N/A</v>
      </c>
      <c r="I11" s="17">
        <f t="shared" si="2"/>
        <v>5</v>
      </c>
      <c r="J11" s="55" t="str">
        <f>IF(D11&lt;&gt;0,I11/D11,"N/A")</f>
        <v>N/A</v>
      </c>
    </row>
    <row r="12" spans="1:10" s="15" customFormat="1" ht="15">
      <c r="A12" s="11"/>
      <c r="B12" s="16" t="s">
        <v>14</v>
      </c>
      <c r="C12" s="13">
        <v>1.6007872124835478</v>
      </c>
      <c r="D12" s="62">
        <v>0</v>
      </c>
      <c r="E12" s="62">
        <v>0</v>
      </c>
      <c r="F12" s="63">
        <v>0</v>
      </c>
      <c r="G12" s="17">
        <f t="shared" si="0"/>
        <v>-1.6007872124835478</v>
      </c>
      <c r="H12" s="18">
        <f t="shared" si="1"/>
        <v>-1</v>
      </c>
      <c r="I12" s="64">
        <f t="shared" si="2"/>
        <v>0</v>
      </c>
      <c r="J12" s="55" t="str">
        <f>IF(D12&lt;&gt;0,I12/D12,"N/A")</f>
        <v>N/A</v>
      </c>
    </row>
    <row r="13" spans="1:10" s="15" customFormat="1" ht="15">
      <c r="A13" s="11"/>
      <c r="B13" s="16" t="s">
        <v>15</v>
      </c>
      <c r="C13" s="13">
        <v>73.67702118526677</v>
      </c>
      <c r="D13" s="13">
        <v>98.58</v>
      </c>
      <c r="E13" s="13">
        <v>15</v>
      </c>
      <c r="F13" s="14">
        <v>80.58</v>
      </c>
      <c r="G13" s="17">
        <f t="shared" si="0"/>
        <v>6.902978814733231</v>
      </c>
      <c r="H13" s="18">
        <f t="shared" si="1"/>
        <v>0.09369242544938317</v>
      </c>
      <c r="I13" s="17">
        <f t="shared" si="2"/>
        <v>-18</v>
      </c>
      <c r="J13" s="18">
        <f t="shared" si="3"/>
        <v>-0.18259281801582472</v>
      </c>
    </row>
    <row r="14" spans="1:10" s="15" customFormat="1" ht="15">
      <c r="A14" s="11"/>
      <c r="B14" s="19" t="s">
        <v>16</v>
      </c>
      <c r="C14" s="56">
        <v>0</v>
      </c>
      <c r="D14" s="56">
        <v>0</v>
      </c>
      <c r="E14" s="20">
        <v>200</v>
      </c>
      <c r="F14" s="57">
        <v>0</v>
      </c>
      <c r="G14" s="58">
        <f t="shared" si="0"/>
        <v>0</v>
      </c>
      <c r="H14" s="61" t="str">
        <f>IF(C14&lt;&gt;0,G14/C14,"N/A")</f>
        <v>N/A</v>
      </c>
      <c r="I14" s="58">
        <f t="shared" si="2"/>
        <v>0</v>
      </c>
      <c r="J14" s="61" t="str">
        <f>IF(D14&lt;&gt;0,I14/D14,"N/A")</f>
        <v>N/A</v>
      </c>
    </row>
    <row r="15" spans="1:10" ht="15">
      <c r="A15" s="5"/>
      <c r="B15" s="6" t="s">
        <v>17</v>
      </c>
      <c r="C15" s="20">
        <v>14.11</v>
      </c>
      <c r="D15" s="20">
        <v>10.5</v>
      </c>
      <c r="E15" s="20">
        <v>7.8</v>
      </c>
      <c r="F15" s="21">
        <v>6.6</v>
      </c>
      <c r="G15" s="22">
        <f t="shared" si="0"/>
        <v>-7.51</v>
      </c>
      <c r="H15" s="10">
        <f t="shared" si="1"/>
        <v>-0.5322466335931963</v>
      </c>
      <c r="I15" s="22">
        <f t="shared" si="2"/>
        <v>-3.9000000000000004</v>
      </c>
      <c r="J15" s="10">
        <f t="shared" si="3"/>
        <v>-0.37142857142857144</v>
      </c>
    </row>
    <row r="16" spans="1:10" ht="15">
      <c r="A16" s="5"/>
      <c r="B16" s="6" t="s">
        <v>18</v>
      </c>
      <c r="C16" s="20">
        <v>5.6</v>
      </c>
      <c r="D16" s="20">
        <v>2.51</v>
      </c>
      <c r="E16" s="20">
        <v>7.2</v>
      </c>
      <c r="F16" s="21">
        <v>6.67</v>
      </c>
      <c r="G16" s="22">
        <f t="shared" si="0"/>
        <v>1.0700000000000003</v>
      </c>
      <c r="H16" s="10">
        <f t="shared" si="1"/>
        <v>0.19107142857142864</v>
      </c>
      <c r="I16" s="22">
        <f t="shared" si="2"/>
        <v>4.16</v>
      </c>
      <c r="J16" s="10">
        <f t="shared" si="3"/>
        <v>1.6573705179282872</v>
      </c>
    </row>
    <row r="17" spans="1:10" ht="18">
      <c r="A17" s="5"/>
      <c r="B17" s="23" t="s">
        <v>19</v>
      </c>
      <c r="C17" s="24">
        <v>19.20817061013379</v>
      </c>
      <c r="D17" s="20">
        <v>24.31</v>
      </c>
      <c r="E17" s="20">
        <v>4</v>
      </c>
      <c r="F17" s="21">
        <v>25.05</v>
      </c>
      <c r="G17" s="22">
        <f t="shared" si="0"/>
        <v>5.841829389866209</v>
      </c>
      <c r="H17" s="10">
        <f t="shared" si="1"/>
        <v>0.30413252299957155</v>
      </c>
      <c r="I17" s="22">
        <f t="shared" si="2"/>
        <v>0.740000000000002</v>
      </c>
      <c r="J17" s="10">
        <f t="shared" si="3"/>
        <v>0.030440148087206995</v>
      </c>
    </row>
    <row r="18" spans="1:10" ht="15">
      <c r="A18" s="5"/>
      <c r="B18" s="6" t="s">
        <v>20</v>
      </c>
      <c r="C18" s="20">
        <v>18.692915000000003</v>
      </c>
      <c r="D18" s="20">
        <v>18.71</v>
      </c>
      <c r="E18" s="56">
        <v>0</v>
      </c>
      <c r="F18" s="21">
        <v>19.1</v>
      </c>
      <c r="G18" s="22">
        <f t="shared" si="0"/>
        <v>0.4070849999999986</v>
      </c>
      <c r="H18" s="10">
        <f t="shared" si="1"/>
        <v>0.021777502331765727</v>
      </c>
      <c r="I18" s="22">
        <f t="shared" si="2"/>
        <v>0.39000000000000057</v>
      </c>
      <c r="J18" s="10">
        <f t="shared" si="3"/>
        <v>0.020844468198824188</v>
      </c>
    </row>
    <row r="19" spans="1:10" ht="15">
      <c r="A19" s="5"/>
      <c r="B19" s="6" t="s">
        <v>21</v>
      </c>
      <c r="C19" s="20">
        <v>11.750074961522866</v>
      </c>
      <c r="D19" s="20">
        <v>12</v>
      </c>
      <c r="E19" s="20">
        <v>2.33</v>
      </c>
      <c r="F19" s="21">
        <v>12.36</v>
      </c>
      <c r="G19" s="22">
        <f t="shared" si="0"/>
        <v>0.6099250384771331</v>
      </c>
      <c r="H19" s="10">
        <f t="shared" si="1"/>
        <v>0.05190818275410252</v>
      </c>
      <c r="I19" s="22">
        <f t="shared" si="2"/>
        <v>0.35999999999999943</v>
      </c>
      <c r="J19" s="10">
        <f t="shared" si="3"/>
        <v>0.029999999999999954</v>
      </c>
    </row>
    <row r="20" spans="1:10" ht="18">
      <c r="A20" s="5"/>
      <c r="B20" s="6" t="s">
        <v>22</v>
      </c>
      <c r="C20" s="20">
        <v>37.40621863908299</v>
      </c>
      <c r="D20" s="20">
        <v>43.41</v>
      </c>
      <c r="E20" s="20">
        <v>25</v>
      </c>
      <c r="F20" s="21">
        <v>43.41</v>
      </c>
      <c r="G20" s="22">
        <f t="shared" si="0"/>
        <v>6.00378136091701</v>
      </c>
      <c r="H20" s="10">
        <f t="shared" si="1"/>
        <v>0.16050222608291403</v>
      </c>
      <c r="I20" s="58">
        <f t="shared" si="2"/>
        <v>0</v>
      </c>
      <c r="J20" s="59">
        <f t="shared" si="3"/>
        <v>0</v>
      </c>
    </row>
    <row r="21" spans="1:10" ht="15">
      <c r="A21" s="5"/>
      <c r="B21" s="6" t="s">
        <v>23</v>
      </c>
      <c r="C21" s="20">
        <v>18</v>
      </c>
      <c r="D21" s="20">
        <v>18</v>
      </c>
      <c r="E21" s="56">
        <v>0</v>
      </c>
      <c r="F21" s="21">
        <v>18</v>
      </c>
      <c r="G21" s="58">
        <f t="shared" si="0"/>
        <v>0</v>
      </c>
      <c r="H21" s="59">
        <f t="shared" si="1"/>
        <v>0</v>
      </c>
      <c r="I21" s="58">
        <f t="shared" si="2"/>
        <v>0</v>
      </c>
      <c r="J21" s="59">
        <f t="shared" si="3"/>
        <v>0</v>
      </c>
    </row>
    <row r="22" spans="1:10" ht="15">
      <c r="A22" s="5"/>
      <c r="B22" s="6" t="s">
        <v>24</v>
      </c>
      <c r="C22" s="20">
        <v>29.500188</v>
      </c>
      <c r="D22" s="20">
        <v>30.3</v>
      </c>
      <c r="E22" s="56">
        <v>0</v>
      </c>
      <c r="F22" s="21">
        <v>28.5</v>
      </c>
      <c r="G22" s="22">
        <f t="shared" si="0"/>
        <v>-1.0001880000000014</v>
      </c>
      <c r="H22" s="10">
        <f t="shared" si="1"/>
        <v>-0.03390446189698863</v>
      </c>
      <c r="I22" s="22">
        <f t="shared" si="2"/>
        <v>-1.8000000000000007</v>
      </c>
      <c r="J22" s="10">
        <f t="shared" si="3"/>
        <v>-0.05940594059405943</v>
      </c>
    </row>
    <row r="23" spans="1:10" ht="18">
      <c r="A23" s="5"/>
      <c r="B23" s="6" t="s">
        <v>25</v>
      </c>
      <c r="C23" s="25">
        <v>192.91428284775503</v>
      </c>
      <c r="D23" s="26">
        <v>184.78</v>
      </c>
      <c r="E23" s="27">
        <v>403.1</v>
      </c>
      <c r="F23" s="28">
        <v>145.99</v>
      </c>
      <c r="G23" s="22">
        <f t="shared" si="0"/>
        <v>-46.92428284775502</v>
      </c>
      <c r="H23" s="10">
        <f t="shared" si="1"/>
        <v>-0.24323902903958097</v>
      </c>
      <c r="I23" s="22">
        <f t="shared" si="2"/>
        <v>-38.78999999999999</v>
      </c>
      <c r="J23" s="10">
        <f t="shared" si="3"/>
        <v>-0.2099253165927048</v>
      </c>
    </row>
    <row r="24" spans="1:10" ht="15">
      <c r="A24" s="5"/>
      <c r="B24" s="6" t="s">
        <v>26</v>
      </c>
      <c r="C24" s="20">
        <v>93.873114</v>
      </c>
      <c r="D24" s="20">
        <v>100</v>
      </c>
      <c r="E24" s="20">
        <v>300</v>
      </c>
      <c r="F24" s="21">
        <v>100</v>
      </c>
      <c r="G24" s="22">
        <f t="shared" si="0"/>
        <v>6.126885999999999</v>
      </c>
      <c r="H24" s="10">
        <f t="shared" si="1"/>
        <v>0.06526774002618044</v>
      </c>
      <c r="I24" s="58">
        <f t="shared" si="2"/>
        <v>0</v>
      </c>
      <c r="J24" s="59">
        <f t="shared" si="3"/>
        <v>0</v>
      </c>
    </row>
    <row r="25" spans="1:10" ht="15">
      <c r="A25" s="5"/>
      <c r="B25" s="6" t="s">
        <v>27</v>
      </c>
      <c r="C25" s="20">
        <v>12.745238912521044</v>
      </c>
      <c r="D25" s="20">
        <v>11.6</v>
      </c>
      <c r="E25" s="20">
        <v>3.1</v>
      </c>
      <c r="F25" s="21">
        <v>11.4</v>
      </c>
      <c r="G25" s="22">
        <f t="shared" si="0"/>
        <v>-1.3452389125210438</v>
      </c>
      <c r="H25" s="10">
        <f t="shared" si="1"/>
        <v>-0.10554834803445452</v>
      </c>
      <c r="I25" s="22">
        <f t="shared" si="2"/>
        <v>-0.1999999999999993</v>
      </c>
      <c r="J25" s="10">
        <f t="shared" si="3"/>
        <v>-0.01724137931034477</v>
      </c>
    </row>
    <row r="26" spans="1:10" ht="15">
      <c r="A26" s="5"/>
      <c r="B26" s="6" t="s">
        <v>28</v>
      </c>
      <c r="C26" s="20">
        <v>89.07372133656091</v>
      </c>
      <c r="D26" s="20">
        <v>106.92</v>
      </c>
      <c r="E26" s="20">
        <v>13.2</v>
      </c>
      <c r="F26" s="21">
        <v>100</v>
      </c>
      <c r="G26" s="22">
        <f t="shared" si="0"/>
        <v>10.926278663439092</v>
      </c>
      <c r="H26" s="10">
        <f t="shared" si="1"/>
        <v>0.12266556846945528</v>
      </c>
      <c r="I26" s="22">
        <f t="shared" si="2"/>
        <v>-6.920000000000002</v>
      </c>
      <c r="J26" s="10">
        <f t="shared" si="3"/>
        <v>-0.06472128694350918</v>
      </c>
    </row>
    <row r="27" spans="1:10" ht="15">
      <c r="A27" s="5"/>
      <c r="B27" s="6" t="s">
        <v>29</v>
      </c>
      <c r="C27" s="20">
        <v>27.750169</v>
      </c>
      <c r="D27" s="20">
        <v>26.5</v>
      </c>
      <c r="E27" s="20">
        <v>20</v>
      </c>
      <c r="F27" s="21">
        <v>31.95</v>
      </c>
      <c r="G27" s="22">
        <f t="shared" si="0"/>
        <v>4.199831</v>
      </c>
      <c r="H27" s="10">
        <f t="shared" si="1"/>
        <v>0.1513443395605987</v>
      </c>
      <c r="I27" s="22">
        <f t="shared" si="2"/>
        <v>5.449999999999999</v>
      </c>
      <c r="J27" s="10">
        <f t="shared" si="3"/>
        <v>0.20566037735849055</v>
      </c>
    </row>
    <row r="28" spans="1:10" ht="15">
      <c r="A28" s="5"/>
      <c r="B28" s="6" t="s">
        <v>30</v>
      </c>
      <c r="C28" s="20">
        <v>14.126572189852038</v>
      </c>
      <c r="D28" s="20">
        <v>16.26</v>
      </c>
      <c r="E28" s="20">
        <v>10</v>
      </c>
      <c r="F28" s="21">
        <v>16.26</v>
      </c>
      <c r="G28" s="22">
        <f t="shared" si="0"/>
        <v>2.133427810147964</v>
      </c>
      <c r="H28" s="10">
        <f t="shared" si="1"/>
        <v>0.15102232738955124</v>
      </c>
      <c r="I28" s="58">
        <f t="shared" si="2"/>
        <v>0</v>
      </c>
      <c r="J28" s="59">
        <f t="shared" si="3"/>
        <v>0</v>
      </c>
    </row>
    <row r="29" spans="1:10" ht="15">
      <c r="A29" s="5"/>
      <c r="B29" s="6" t="s">
        <v>31</v>
      </c>
      <c r="C29" s="20">
        <v>28.595893999999998</v>
      </c>
      <c r="D29" s="20">
        <v>29.58</v>
      </c>
      <c r="E29" s="20">
        <v>5.6</v>
      </c>
      <c r="F29" s="21">
        <v>32.5</v>
      </c>
      <c r="G29" s="22">
        <f t="shared" si="0"/>
        <v>3.9041060000000023</v>
      </c>
      <c r="H29" s="10">
        <f t="shared" si="1"/>
        <v>0.13652680346346235</v>
      </c>
      <c r="I29" s="22">
        <f t="shared" si="2"/>
        <v>2.9200000000000017</v>
      </c>
      <c r="J29" s="10">
        <f t="shared" si="3"/>
        <v>0.09871534820824888</v>
      </c>
    </row>
    <row r="30" spans="1:10" ht="18">
      <c r="A30" s="5"/>
      <c r="B30" s="6" t="s">
        <v>32</v>
      </c>
      <c r="C30" s="20">
        <v>52.737976999999994</v>
      </c>
      <c r="D30" s="20">
        <v>60.79</v>
      </c>
      <c r="E30" s="20">
        <v>5.4</v>
      </c>
      <c r="F30" s="21">
        <v>67.09</v>
      </c>
      <c r="G30" s="22">
        <f t="shared" si="0"/>
        <v>14.35202300000001</v>
      </c>
      <c r="H30" s="10">
        <f t="shared" si="1"/>
        <v>0.2721382922974086</v>
      </c>
      <c r="I30" s="22">
        <f t="shared" si="2"/>
        <v>6.300000000000004</v>
      </c>
      <c r="J30" s="10">
        <f t="shared" si="3"/>
        <v>0.1036354663595987</v>
      </c>
    </row>
    <row r="31" spans="1:10" ht="15">
      <c r="A31" s="5"/>
      <c r="B31" s="6" t="s">
        <v>33</v>
      </c>
      <c r="C31" s="20">
        <v>15.924629999999999</v>
      </c>
      <c r="D31" s="20">
        <v>16.5</v>
      </c>
      <c r="E31" s="56">
        <v>0</v>
      </c>
      <c r="F31" s="21">
        <v>16.25</v>
      </c>
      <c r="G31" s="22">
        <f aca="true" t="shared" si="4" ref="G31:G44">F31-C31</f>
        <v>0.32537000000000127</v>
      </c>
      <c r="H31" s="10">
        <f aca="true" t="shared" si="5" ref="H31:H44">IF(C31&lt;&gt;0,G31/C31,"")</f>
        <v>0.02043187188650545</v>
      </c>
      <c r="I31" s="22">
        <f aca="true" t="shared" si="6" ref="I31:I44">F31-D31</f>
        <v>-0.25</v>
      </c>
      <c r="J31" s="10">
        <f aca="true" t="shared" si="7" ref="J31:J44">IF(D31&lt;&gt;0,I31/D31,"")</f>
        <v>-0.015151515151515152</v>
      </c>
    </row>
    <row r="32" spans="1:10" ht="15">
      <c r="A32" s="5"/>
      <c r="B32" s="6" t="s">
        <v>34</v>
      </c>
      <c r="C32" s="20">
        <v>8.213287</v>
      </c>
      <c r="D32" s="20">
        <v>8.23</v>
      </c>
      <c r="E32" s="20">
        <v>1.4</v>
      </c>
      <c r="F32" s="21">
        <v>9.1</v>
      </c>
      <c r="G32" s="22">
        <f t="shared" si="4"/>
        <v>0.8867130000000003</v>
      </c>
      <c r="H32" s="10">
        <f t="shared" si="5"/>
        <v>0.10796079572039798</v>
      </c>
      <c r="I32" s="22">
        <f t="shared" si="6"/>
        <v>0.8699999999999992</v>
      </c>
      <c r="J32" s="10">
        <f t="shared" si="7"/>
        <v>0.10571081409477512</v>
      </c>
    </row>
    <row r="33" spans="1:10" ht="15">
      <c r="A33" s="5"/>
      <c r="B33" s="6" t="s">
        <v>35</v>
      </c>
      <c r="C33" s="20">
        <v>19.250188</v>
      </c>
      <c r="D33" s="20">
        <v>20.5</v>
      </c>
      <c r="E33" s="20">
        <v>2</v>
      </c>
      <c r="F33" s="21">
        <v>21</v>
      </c>
      <c r="G33" s="22">
        <f t="shared" si="4"/>
        <v>1.7498119999999986</v>
      </c>
      <c r="H33" s="10">
        <f t="shared" si="5"/>
        <v>0.09089843693994046</v>
      </c>
      <c r="I33" s="22">
        <f t="shared" si="6"/>
        <v>0.5</v>
      </c>
      <c r="J33" s="10">
        <f t="shared" si="7"/>
        <v>0.024390243902439025</v>
      </c>
    </row>
    <row r="34" spans="1:10" ht="15">
      <c r="A34" s="5"/>
      <c r="B34" s="6" t="s">
        <v>36</v>
      </c>
      <c r="C34" s="20">
        <v>19.384337</v>
      </c>
      <c r="D34" s="20">
        <v>21.82</v>
      </c>
      <c r="E34" s="56">
        <v>0</v>
      </c>
      <c r="F34" s="21">
        <v>22</v>
      </c>
      <c r="G34" s="22">
        <f t="shared" si="4"/>
        <v>2.6156630000000014</v>
      </c>
      <c r="H34" s="10">
        <f t="shared" si="5"/>
        <v>0.1349369338760465</v>
      </c>
      <c r="I34" s="22">
        <f t="shared" si="6"/>
        <v>0.17999999999999972</v>
      </c>
      <c r="J34" s="10">
        <f t="shared" si="7"/>
        <v>0.00824931255728688</v>
      </c>
    </row>
    <row r="35" spans="1:10" ht="15">
      <c r="A35" s="5"/>
      <c r="B35" s="29" t="s">
        <v>37</v>
      </c>
      <c r="C35" s="30">
        <v>5.91</v>
      </c>
      <c r="D35" s="30">
        <v>6.29</v>
      </c>
      <c r="E35" s="56">
        <v>0</v>
      </c>
      <c r="F35" s="31">
        <v>7.2</v>
      </c>
      <c r="G35" s="22">
        <f t="shared" si="4"/>
        <v>1.29</v>
      </c>
      <c r="H35" s="10">
        <f t="shared" si="5"/>
        <v>0.2182741116751269</v>
      </c>
      <c r="I35" s="22">
        <f t="shared" si="6"/>
        <v>0.9100000000000001</v>
      </c>
      <c r="J35" s="10">
        <f t="shared" si="7"/>
        <v>0.14467408585055647</v>
      </c>
    </row>
    <row r="36" spans="1:10" ht="18">
      <c r="A36" s="5"/>
      <c r="B36" s="29" t="s">
        <v>38</v>
      </c>
      <c r="C36" s="30">
        <v>328.943749</v>
      </c>
      <c r="D36" s="30">
        <v>342.18</v>
      </c>
      <c r="E36" s="30">
        <v>22.5</v>
      </c>
      <c r="F36" s="31">
        <v>374.35</v>
      </c>
      <c r="G36" s="22">
        <f t="shared" si="4"/>
        <v>45.406251</v>
      </c>
      <c r="H36" s="10">
        <f t="shared" si="5"/>
        <v>0.13803652186137147</v>
      </c>
      <c r="I36" s="22">
        <f t="shared" si="6"/>
        <v>32.170000000000016</v>
      </c>
      <c r="J36" s="10">
        <f t="shared" si="7"/>
        <v>0.094014845987492</v>
      </c>
    </row>
    <row r="37" spans="1:10" ht="18">
      <c r="A37" s="5"/>
      <c r="B37" s="6" t="s">
        <v>39</v>
      </c>
      <c r="C37" s="20">
        <v>257.0205998117467</v>
      </c>
      <c r="D37" s="20">
        <v>258.68</v>
      </c>
      <c r="E37" s="20">
        <v>68.27</v>
      </c>
      <c r="F37" s="21">
        <v>298.49</v>
      </c>
      <c r="G37" s="22">
        <f t="shared" si="4"/>
        <v>41.4694001882533</v>
      </c>
      <c r="H37" s="10">
        <f t="shared" si="5"/>
        <v>0.16134660108422177</v>
      </c>
      <c r="I37" s="22">
        <f t="shared" si="6"/>
        <v>39.81</v>
      </c>
      <c r="J37" s="10">
        <f t="shared" si="7"/>
        <v>0.1538967063553425</v>
      </c>
    </row>
    <row r="38" spans="1:10" ht="15">
      <c r="A38" s="5"/>
      <c r="B38" s="32" t="s">
        <v>40</v>
      </c>
      <c r="C38" s="56">
        <v>0</v>
      </c>
      <c r="D38" s="22">
        <v>3.04</v>
      </c>
      <c r="E38" s="56">
        <v>0</v>
      </c>
      <c r="F38" s="21">
        <v>3.04</v>
      </c>
      <c r="G38" s="22">
        <f t="shared" si="4"/>
        <v>3.04</v>
      </c>
      <c r="H38" s="60" t="str">
        <f>IF(C38&lt;&gt;0,G38/C38,"N/A")</f>
        <v>N/A</v>
      </c>
      <c r="I38" s="58">
        <f t="shared" si="6"/>
        <v>0</v>
      </c>
      <c r="J38" s="59">
        <f t="shared" si="7"/>
        <v>0</v>
      </c>
    </row>
    <row r="39" spans="1:10" ht="15">
      <c r="A39" s="5"/>
      <c r="B39" s="32" t="s">
        <v>50</v>
      </c>
      <c r="C39" s="22">
        <v>28.302104</v>
      </c>
      <c r="D39" s="22">
        <v>38.15</v>
      </c>
      <c r="E39" s="56">
        <v>0</v>
      </c>
      <c r="F39" s="21">
        <v>34.22</v>
      </c>
      <c r="G39" s="22">
        <f t="shared" si="4"/>
        <v>5.917895999999999</v>
      </c>
      <c r="H39" s="10">
        <f t="shared" si="5"/>
        <v>0.20909738724725196</v>
      </c>
      <c r="I39" s="22">
        <f t="shared" si="6"/>
        <v>-3.9299999999999997</v>
      </c>
      <c r="J39" s="10">
        <f t="shared" si="7"/>
        <v>-0.10301441677588466</v>
      </c>
    </row>
    <row r="40" spans="1:10" ht="33">
      <c r="A40" s="5"/>
      <c r="B40" s="65" t="s">
        <v>49</v>
      </c>
      <c r="C40" s="66">
        <v>151.25</v>
      </c>
      <c r="D40" s="66">
        <v>157</v>
      </c>
      <c r="E40" s="66">
        <v>17</v>
      </c>
      <c r="F40" s="67">
        <v>156.65</v>
      </c>
      <c r="G40" s="66">
        <f t="shared" si="4"/>
        <v>5.400000000000006</v>
      </c>
      <c r="H40" s="68">
        <f t="shared" si="5"/>
        <v>0.03570247933884301</v>
      </c>
      <c r="I40" s="66">
        <f t="shared" si="6"/>
        <v>-0.3499999999999943</v>
      </c>
      <c r="J40" s="68">
        <f t="shared" si="7"/>
        <v>-0.002229299363057289</v>
      </c>
    </row>
    <row r="41" spans="1:10" ht="18.75" thickBot="1">
      <c r="A41" s="33"/>
      <c r="B41" s="34" t="s">
        <v>41</v>
      </c>
      <c r="C41" s="35">
        <v>8.45</v>
      </c>
      <c r="D41" s="35">
        <v>6.3</v>
      </c>
      <c r="E41" s="35">
        <v>5</v>
      </c>
      <c r="F41" s="36">
        <v>6.65</v>
      </c>
      <c r="G41" s="35">
        <f t="shared" si="4"/>
        <v>-1.799999999999999</v>
      </c>
      <c r="H41" s="37">
        <f t="shared" si="5"/>
        <v>-0.21301775147928984</v>
      </c>
      <c r="I41" s="35">
        <f t="shared" si="6"/>
        <v>0.35000000000000053</v>
      </c>
      <c r="J41" s="37">
        <f t="shared" si="7"/>
        <v>0.05555555555555564</v>
      </c>
    </row>
    <row r="42" spans="1:10" ht="14.25">
      <c r="A42" s="38" t="s">
        <v>42</v>
      </c>
      <c r="B42" s="39"/>
      <c r="C42" s="40">
        <v>1584.0113547069259</v>
      </c>
      <c r="D42" s="40">
        <v>1673.54</v>
      </c>
      <c r="E42" s="40">
        <v>1140.9</v>
      </c>
      <c r="F42" s="41">
        <v>1701.41</v>
      </c>
      <c r="G42" s="40">
        <f t="shared" si="4"/>
        <v>117.3986452930742</v>
      </c>
      <c r="H42" s="42">
        <f t="shared" si="5"/>
        <v>0.07411477508934607</v>
      </c>
      <c r="I42" s="40">
        <f t="shared" si="6"/>
        <v>27.87000000000012</v>
      </c>
      <c r="J42" s="42">
        <f t="shared" si="7"/>
        <v>0.016653321701303896</v>
      </c>
    </row>
    <row r="43" spans="1:10" ht="15" thickBot="1">
      <c r="A43" s="43"/>
      <c r="B43" s="44" t="s">
        <v>43</v>
      </c>
      <c r="C43" s="45">
        <v>-0.254788</v>
      </c>
      <c r="D43" s="45">
        <v>-0.27</v>
      </c>
      <c r="E43" s="54">
        <v>0</v>
      </c>
      <c r="F43" s="46">
        <v>-0.27</v>
      </c>
      <c r="G43" s="45">
        <f t="shared" si="4"/>
        <v>-0.015212000000000003</v>
      </c>
      <c r="H43" s="47">
        <f t="shared" si="5"/>
        <v>0.05970453867529084</v>
      </c>
      <c r="I43" s="58">
        <f t="shared" si="6"/>
        <v>0</v>
      </c>
      <c r="J43" s="59">
        <f t="shared" si="7"/>
        <v>0</v>
      </c>
    </row>
    <row r="44" spans="1:10" ht="15.75" thickBot="1" thickTop="1">
      <c r="A44" s="48" t="s">
        <v>44</v>
      </c>
      <c r="B44" s="49"/>
      <c r="C44" s="50">
        <v>1583.756566706926</v>
      </c>
      <c r="D44" s="50">
        <v>1673.27</v>
      </c>
      <c r="E44" s="50">
        <v>1140.9</v>
      </c>
      <c r="F44" s="51">
        <v>1701.14</v>
      </c>
      <c r="G44" s="50">
        <f t="shared" si="4"/>
        <v>117.38343329307418</v>
      </c>
      <c r="H44" s="52">
        <f t="shared" si="5"/>
        <v>0.07411709334670495</v>
      </c>
      <c r="I44" s="50">
        <f t="shared" si="6"/>
        <v>27.87000000000012</v>
      </c>
      <c r="J44" s="52">
        <f t="shared" si="7"/>
        <v>0.01665600889276693</v>
      </c>
    </row>
    <row r="45" spans="1:5" ht="12.75">
      <c r="A45" s="88" t="s">
        <v>45</v>
      </c>
      <c r="B45" s="88"/>
      <c r="C45" s="88"/>
      <c r="D45" s="88"/>
      <c r="E45" s="53"/>
    </row>
    <row r="46" spans="1:10" ht="27.75" customHeight="1">
      <c r="A46" s="89" t="s">
        <v>55</v>
      </c>
      <c r="B46" s="89"/>
      <c r="C46" s="89"/>
      <c r="D46" s="90"/>
      <c r="E46" s="89"/>
      <c r="F46" s="89"/>
      <c r="G46" s="89"/>
      <c r="H46" s="89"/>
      <c r="I46" s="89"/>
      <c r="J46" s="89"/>
    </row>
    <row r="47" spans="1:10" ht="41.25" customHeight="1">
      <c r="A47" s="89" t="s">
        <v>54</v>
      </c>
      <c r="B47" s="89"/>
      <c r="C47" s="89"/>
      <c r="D47" s="89"/>
      <c r="E47" s="89"/>
      <c r="F47" s="89"/>
      <c r="G47" s="89"/>
      <c r="H47" s="89"/>
      <c r="I47" s="89"/>
      <c r="J47" s="89"/>
    </row>
    <row r="48" spans="1:10" ht="41.25" customHeight="1">
      <c r="A48" s="91" t="s">
        <v>53</v>
      </c>
      <c r="B48" s="91"/>
      <c r="C48" s="91"/>
      <c r="D48" s="91"/>
      <c r="E48" s="91"/>
      <c r="F48" s="91"/>
      <c r="G48" s="91"/>
      <c r="H48" s="91"/>
      <c r="I48" s="91"/>
      <c r="J48" s="91"/>
    </row>
    <row r="49" spans="1:10" ht="30" customHeight="1">
      <c r="A49" s="89" t="s">
        <v>52</v>
      </c>
      <c r="B49" s="89"/>
      <c r="C49" s="89"/>
      <c r="D49" s="90"/>
      <c r="E49" s="89"/>
      <c r="F49" s="89"/>
      <c r="G49" s="89"/>
      <c r="H49" s="89"/>
      <c r="I49" s="89"/>
      <c r="J49" s="89"/>
    </row>
    <row r="50" spans="1:10" ht="30" customHeight="1">
      <c r="A50" s="91" t="s">
        <v>51</v>
      </c>
      <c r="B50" s="91"/>
      <c r="C50" s="91"/>
      <c r="D50" s="91"/>
      <c r="E50" s="91"/>
      <c r="F50" s="91"/>
      <c r="G50" s="91"/>
      <c r="H50" s="91"/>
      <c r="I50" s="91"/>
      <c r="J50" s="91"/>
    </row>
    <row r="51" spans="1:10" ht="18" customHeight="1">
      <c r="A51" s="91" t="s">
        <v>46</v>
      </c>
      <c r="B51" s="91"/>
      <c r="C51" s="91"/>
      <c r="D51" s="91"/>
      <c r="E51" s="91"/>
      <c r="F51" s="91"/>
      <c r="G51" s="91"/>
      <c r="H51" s="91"/>
      <c r="I51" s="91"/>
      <c r="J51" s="91"/>
    </row>
    <row r="52" spans="1:10" ht="30" customHeight="1">
      <c r="A52" s="91" t="s">
        <v>56</v>
      </c>
      <c r="B52" s="91"/>
      <c r="C52" s="91"/>
      <c r="D52" s="91"/>
      <c r="E52" s="91"/>
      <c r="F52" s="91"/>
      <c r="G52" s="91"/>
      <c r="H52" s="91"/>
      <c r="I52" s="91"/>
      <c r="J52" s="91"/>
    </row>
    <row r="53" spans="1:10" ht="18" customHeight="1">
      <c r="A53" s="91" t="s">
        <v>47</v>
      </c>
      <c r="B53" s="91"/>
      <c r="C53" s="91"/>
      <c r="D53" s="91"/>
      <c r="E53" s="91"/>
      <c r="F53" s="91"/>
      <c r="G53" s="91"/>
      <c r="H53" s="91"/>
      <c r="I53" s="91"/>
      <c r="J53" s="91"/>
    </row>
  </sheetData>
  <mergeCells count="21">
    <mergeCell ref="A53:J53"/>
    <mergeCell ref="A49:J49"/>
    <mergeCell ref="A50:J50"/>
    <mergeCell ref="A51:J51"/>
    <mergeCell ref="A52:J52"/>
    <mergeCell ref="A45:D45"/>
    <mergeCell ref="A46:J46"/>
    <mergeCell ref="A47:J47"/>
    <mergeCell ref="A48:J48"/>
    <mergeCell ref="F6:F8"/>
    <mergeCell ref="G6:J6"/>
    <mergeCell ref="G7:H7"/>
    <mergeCell ref="I7:J7"/>
    <mergeCell ref="A6:B8"/>
    <mergeCell ref="C6:C8"/>
    <mergeCell ref="D6:D8"/>
    <mergeCell ref="E6:E8"/>
    <mergeCell ref="A1:J1"/>
    <mergeCell ref="A2:J2"/>
    <mergeCell ref="A3:J3"/>
    <mergeCell ref="A5:J5"/>
  </mergeCells>
  <printOptions/>
  <pageMargins left="0.68" right="0.44" top="1" bottom="1" header="0.5" footer="0.5"/>
  <pageSetup horizontalDpi="600" verticalDpi="600" orientation="portrait" scale="66" r:id="rId1"/>
  <headerFooter alignWithMargins="0">
    <oddFooter>&amp;C&amp;"Times New Roman,Regular"Summary Tables - 5</oddFooter>
  </headerFooter>
  <ignoredErrors>
    <ignoredError sqref="H14 J13:J14 H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coxenrid</dc:creator>
  <cp:keywords/>
  <dc:description/>
  <cp:lastModifiedBy>Chantel Sabus</cp:lastModifiedBy>
  <cp:lastPrinted>2009-05-12T12:57:27Z</cp:lastPrinted>
  <dcterms:created xsi:type="dcterms:W3CDTF">2009-05-07T16:39:23Z</dcterms:created>
  <dcterms:modified xsi:type="dcterms:W3CDTF">2009-05-12T12:57:32Z</dcterms:modified>
  <cp:category/>
  <cp:version/>
  <cp:contentType/>
  <cp:contentStatus/>
</cp:coreProperties>
</file>