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900" windowHeight="5595" activeTab="0"/>
  </bookViews>
  <sheets>
    <sheet name="IT by Approp &amp; Activity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<sst xmlns="http://schemas.openxmlformats.org/spreadsheetml/2006/main" count="33" uniqueCount="23">
  <si>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(Dollars in Millions)</t>
  </si>
  <si>
    <t>Amount</t>
  </si>
  <si>
    <t>Percent</t>
  </si>
  <si>
    <t>Totals may not add due to rounding</t>
  </si>
  <si>
    <t>Program Related Technology</t>
  </si>
  <si>
    <t xml:space="preserve">   Administrative Applications Services and Support</t>
  </si>
  <si>
    <t xml:space="preserve">   Associated Infrastructure Services and Support</t>
  </si>
  <si>
    <t xml:space="preserve">   Security and Privacy Services and Support</t>
  </si>
  <si>
    <t xml:space="preserve">   Mission-Support Applications Services</t>
  </si>
  <si>
    <t xml:space="preserve">   Related Security and Privacy Services</t>
  </si>
  <si>
    <t>Total, Information Technology Investments</t>
  </si>
  <si>
    <t xml:space="preserve">   Associated IT Operations and Infrastructure</t>
  </si>
  <si>
    <t xml:space="preserve">   Other</t>
  </si>
  <si>
    <t xml:space="preserve"> </t>
  </si>
  <si>
    <t>FY 2008 
Actual</t>
  </si>
  <si>
    <t>FY 2009 
Current 
Plan</t>
  </si>
  <si>
    <t>FY 2009 
ARRA 
Estimate</t>
  </si>
  <si>
    <t>FY 2010
Request</t>
  </si>
  <si>
    <t xml:space="preserve">   Change over 
FY 2009 Plan</t>
  </si>
  <si>
    <t>Subtotal, AOAM</t>
  </si>
  <si>
    <t>Agency Operations and Award Management (AOAM)</t>
  </si>
  <si>
    <t>Subtotal, Program Related Technology</t>
  </si>
  <si>
    <t>Information Technology (IT) Investments by Appropriation and Activity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</si>
</sst>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#,##0;\-#,##0;&quot;-&quot;?"/>
    <numFmt numFmtId="169" formatCode="0.0%"/>
    <numFmt numFmtId="170" formatCode="&quot;$&quot;#,##0.00"/>
    <numFmt numFmtId="171" formatCode="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170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right"/>
    </xf>
    <xf numFmtId="169" fontId="2" fillId="0" borderId="2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169" fontId="2" fillId="0" borderId="1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3" fontId="2" fillId="0" borderId="1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43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43" fontId="2" fillId="0" borderId="2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69" fontId="0" fillId="0" borderId="0" xfId="21" applyNumberFormat="1" applyFont="1" applyAlignment="1">
      <alignment/>
    </xf>
    <xf numFmtId="176" fontId="2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98" zoomScaleNormal="98" workbookViewId="0" topLeftCell="A1">
      <selection activeCell="A40" sqref="A40"/>
    </sheetView>
  </sheetViews>
  <sheetFormatPr defaultColWidth="9.140625" defaultRowHeight="12.75"/>
  <cols>
    <col min="1" max="1" width="41.28125" style="0" customWidth="1"/>
    <col min="2" max="7" width="7.57421875" style="0" customWidth="1"/>
  </cols>
  <sheetData>
    <row r="1" spans="1:7" ht="14.25">
      <c r="A1" s="40" t="s">
        <v>22</v>
      </c>
      <c r="B1" s="40"/>
      <c r="C1" s="40"/>
      <c r="D1" s="40"/>
      <c r="E1" s="40"/>
      <c r="F1" s="40"/>
      <c r="G1" s="40"/>
    </row>
    <row r="2" spans="1:7" ht="13.5" thickBot="1">
      <c r="A2" s="41" t="s">
        <v>0</v>
      </c>
      <c r="B2" s="41"/>
      <c r="C2" s="41"/>
      <c r="D2" s="41"/>
      <c r="E2" s="41"/>
      <c r="F2" s="41"/>
      <c r="G2" s="41"/>
    </row>
    <row r="3" spans="1:7" ht="12.75">
      <c r="A3" s="6"/>
      <c r="B3" s="42" t="s">
        <v>14</v>
      </c>
      <c r="C3" s="42" t="s">
        <v>15</v>
      </c>
      <c r="D3" s="42" t="s">
        <v>16</v>
      </c>
      <c r="E3" s="42" t="s">
        <v>17</v>
      </c>
      <c r="F3" s="45" t="s">
        <v>18</v>
      </c>
      <c r="G3" s="46"/>
    </row>
    <row r="4" spans="1:7" ht="12.75">
      <c r="A4" s="7"/>
      <c r="B4" s="43"/>
      <c r="C4" s="43"/>
      <c r="D4" s="43"/>
      <c r="E4" s="43"/>
      <c r="F4" s="47"/>
      <c r="G4" s="47"/>
    </row>
    <row r="5" spans="1:7" ht="12.75">
      <c r="A5" s="5"/>
      <c r="B5" s="44"/>
      <c r="C5" s="44"/>
      <c r="D5" s="44"/>
      <c r="E5" s="44"/>
      <c r="F5" s="39" t="s">
        <v>1</v>
      </c>
      <c r="G5" s="39" t="s">
        <v>2</v>
      </c>
    </row>
    <row r="6" spans="1:7" ht="12.75">
      <c r="A6" s="1" t="s">
        <v>20</v>
      </c>
      <c r="B6" s="15"/>
      <c r="C6" s="15"/>
      <c r="D6" s="15"/>
      <c r="E6" s="15"/>
      <c r="F6" s="15"/>
      <c r="G6" s="16"/>
    </row>
    <row r="7" spans="1:7" ht="12.75">
      <c r="A7" s="1" t="s">
        <v>5</v>
      </c>
      <c r="B7" s="17">
        <v>17.09</v>
      </c>
      <c r="C7" s="23">
        <v>11.39</v>
      </c>
      <c r="D7" s="24">
        <v>0</v>
      </c>
      <c r="E7" s="23">
        <v>13.4</v>
      </c>
      <c r="F7" s="17">
        <f>SUM(E7-C7)</f>
        <v>2.01</v>
      </c>
      <c r="G7" s="18">
        <f>SUM(F7/C7)</f>
        <v>0.1764705882352941</v>
      </c>
    </row>
    <row r="8" spans="1:8" ht="12.75">
      <c r="A8" s="1" t="s">
        <v>6</v>
      </c>
      <c r="B8" s="19">
        <v>24.72</v>
      </c>
      <c r="C8" s="25">
        <v>15.98</v>
      </c>
      <c r="D8" s="24">
        <v>0</v>
      </c>
      <c r="E8" s="25">
        <v>13.7</v>
      </c>
      <c r="F8" s="19">
        <f>SUM(E8-C8)</f>
        <v>-2.280000000000001</v>
      </c>
      <c r="G8" s="18">
        <f>IF(C8=0,"N/A ",F8/C8)</f>
        <v>-0.1426783479349187</v>
      </c>
      <c r="H8" t="s">
        <v>13</v>
      </c>
    </row>
    <row r="9" spans="1:8" ht="12.75">
      <c r="A9" s="2" t="s">
        <v>7</v>
      </c>
      <c r="B9" s="20">
        <v>1.82</v>
      </c>
      <c r="C9" s="26">
        <v>2.63</v>
      </c>
      <c r="D9" s="27">
        <v>0</v>
      </c>
      <c r="E9" s="26">
        <v>2.9</v>
      </c>
      <c r="F9" s="20">
        <f>SUM(E9-C9)</f>
        <v>0.27</v>
      </c>
      <c r="G9" s="21">
        <f>SUM(F9/C9)</f>
        <v>0.10266159695817492</v>
      </c>
      <c r="H9" t="s">
        <v>13</v>
      </c>
    </row>
    <row r="10" spans="1:8" ht="12.75">
      <c r="A10" s="9" t="s">
        <v>19</v>
      </c>
      <c r="B10" s="10">
        <f>SUM(B7:B9)</f>
        <v>43.63</v>
      </c>
      <c r="C10" s="28">
        <f>SUM(C7:C9)</f>
        <v>30</v>
      </c>
      <c r="D10" s="29">
        <v>0</v>
      </c>
      <c r="E10" s="28">
        <f>SUM(E7:E9)</f>
        <v>30</v>
      </c>
      <c r="F10" s="38">
        <f>E10-C10</f>
        <v>0</v>
      </c>
      <c r="G10" s="29">
        <f>SUM(F10/C10)</f>
        <v>0</v>
      </c>
      <c r="H10" t="s">
        <v>13</v>
      </c>
    </row>
    <row r="11" spans="1:8" ht="12.75">
      <c r="A11" s="1"/>
      <c r="B11" s="22"/>
      <c r="C11" s="30"/>
      <c r="D11" s="31"/>
      <c r="E11" s="30"/>
      <c r="F11" s="22"/>
      <c r="G11" s="12"/>
      <c r="H11" t="s">
        <v>13</v>
      </c>
    </row>
    <row r="12" spans="1:8" ht="12.75">
      <c r="A12" s="1" t="s">
        <v>4</v>
      </c>
      <c r="B12" s="17"/>
      <c r="C12" s="23"/>
      <c r="D12" s="24"/>
      <c r="E12" s="23"/>
      <c r="F12" s="17"/>
      <c r="G12" s="18"/>
      <c r="H12" t="s">
        <v>13</v>
      </c>
    </row>
    <row r="13" spans="1:8" ht="12.75">
      <c r="A13" s="1" t="s">
        <v>8</v>
      </c>
      <c r="B13" s="19">
        <v>12.95</v>
      </c>
      <c r="C13" s="25">
        <v>34.09</v>
      </c>
      <c r="D13" s="24">
        <v>0</v>
      </c>
      <c r="E13" s="25">
        <v>39.13</v>
      </c>
      <c r="F13" s="19">
        <f>SUM(E13-C13)</f>
        <v>5.039999999999999</v>
      </c>
      <c r="G13" s="18">
        <f aca="true" t="shared" si="0" ref="G13:G18">IF(C13=0,"N/A ",F13/C13)</f>
        <v>0.14784394250513344</v>
      </c>
      <c r="H13" t="s">
        <v>13</v>
      </c>
    </row>
    <row r="14" spans="1:8" ht="12.75">
      <c r="A14" s="1" t="s">
        <v>11</v>
      </c>
      <c r="B14" s="19">
        <v>0.45</v>
      </c>
      <c r="C14" s="25">
        <v>15.29</v>
      </c>
      <c r="D14" s="24">
        <v>0</v>
      </c>
      <c r="E14" s="25">
        <v>14.02</v>
      </c>
      <c r="F14" s="19">
        <f>E14-C14</f>
        <v>-1.2699999999999996</v>
      </c>
      <c r="G14" s="18">
        <f t="shared" si="0"/>
        <v>-0.08306082406801829</v>
      </c>
      <c r="H14" t="s">
        <v>13</v>
      </c>
    </row>
    <row r="15" spans="1:8" ht="12.75">
      <c r="A15" s="1" t="s">
        <v>9</v>
      </c>
      <c r="B15" s="34">
        <v>3</v>
      </c>
      <c r="C15" s="35">
        <v>2.62</v>
      </c>
      <c r="D15" s="31">
        <v>0</v>
      </c>
      <c r="E15" s="35">
        <v>2.85</v>
      </c>
      <c r="F15" s="34">
        <f>E15-C15</f>
        <v>0.22999999999999998</v>
      </c>
      <c r="G15" s="36">
        <f t="shared" si="0"/>
        <v>0.08778625954198473</v>
      </c>
      <c r="H15" s="37" t="s">
        <v>13</v>
      </c>
    </row>
    <row r="16" spans="1:8" ht="12.75">
      <c r="A16" s="1" t="s">
        <v>12</v>
      </c>
      <c r="B16" s="34">
        <v>0.22</v>
      </c>
      <c r="C16" s="27">
        <v>0</v>
      </c>
      <c r="D16" s="27">
        <v>0</v>
      </c>
      <c r="E16" s="31">
        <v>0</v>
      </c>
      <c r="F16" s="31">
        <f>E16-C16</f>
        <v>0</v>
      </c>
      <c r="G16" s="12" t="str">
        <f t="shared" si="0"/>
        <v>N/A </v>
      </c>
      <c r="H16" t="s">
        <v>13</v>
      </c>
    </row>
    <row r="17" spans="1:8" ht="12.75">
      <c r="A17" s="9" t="s">
        <v>21</v>
      </c>
      <c r="B17" s="10">
        <f>SUM(B13:B16)</f>
        <v>16.619999999999997</v>
      </c>
      <c r="C17" s="28">
        <f>SUM(C13:C16)</f>
        <v>52</v>
      </c>
      <c r="D17" s="27">
        <f>SUM(D13:D16)</f>
        <v>0</v>
      </c>
      <c r="E17" s="28">
        <f>SUM(E13:E16)</f>
        <v>56.00000000000001</v>
      </c>
      <c r="F17" s="10">
        <f>SUM(F13:F15)</f>
        <v>3.9999999999999996</v>
      </c>
      <c r="G17" s="11">
        <f t="shared" si="0"/>
        <v>0.07692307692307691</v>
      </c>
      <c r="H17" t="s">
        <v>13</v>
      </c>
    </row>
    <row r="18" spans="1:8" ht="13.5" thickBot="1">
      <c r="A18" s="3" t="s">
        <v>10</v>
      </c>
      <c r="B18" s="13">
        <f>SUM(B10+B17)</f>
        <v>60.25</v>
      </c>
      <c r="C18" s="32">
        <f>SUM(C10+C17)</f>
        <v>82</v>
      </c>
      <c r="D18" s="33">
        <f>SUM(D10+D17)</f>
        <v>0</v>
      </c>
      <c r="E18" s="32">
        <f>SUM(E10+E17)</f>
        <v>86</v>
      </c>
      <c r="F18" s="13">
        <f>SUM(F10+F17)</f>
        <v>3.9999999999999996</v>
      </c>
      <c r="G18" s="14">
        <f t="shared" si="0"/>
        <v>0.048780487804878044</v>
      </c>
      <c r="H18" t="s">
        <v>13</v>
      </c>
    </row>
    <row r="19" spans="1:7" ht="12.75">
      <c r="A19" s="4" t="s">
        <v>3</v>
      </c>
      <c r="B19" s="8"/>
      <c r="C19" s="8"/>
      <c r="D19" s="8"/>
      <c r="E19" s="8"/>
      <c r="F19" s="8"/>
      <c r="G19" s="8"/>
    </row>
  </sheetData>
  <mergeCells count="7">
    <mergeCell ref="A1:G1"/>
    <mergeCell ref="A2:G2"/>
    <mergeCell ref="B3:B5"/>
    <mergeCell ref="C3:C5"/>
    <mergeCell ref="D3:D5"/>
    <mergeCell ref="E3:E5"/>
    <mergeCell ref="F3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jgarnesk</dc:creator>
  <cp:keywords/>
  <dc:description/>
  <cp:lastModifiedBy>Chantel Sabus</cp:lastModifiedBy>
  <cp:lastPrinted>2009-05-11T22:09:10Z</cp:lastPrinted>
  <dcterms:created xsi:type="dcterms:W3CDTF">2009-03-10T20:15:50Z</dcterms:created>
  <dcterms:modified xsi:type="dcterms:W3CDTF">2009-05-12T14:43:18Z</dcterms:modified>
  <cp:category/>
  <cp:version/>
  <cp:contentType/>
  <cp:contentStatus/>
</cp:coreProperties>
</file>