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6795" windowHeight="5130" activeTab="0"/>
  </bookViews>
  <sheets>
    <sheet name="PC&amp;B" sheetId="1" r:id="rId1"/>
  </sheets>
  <definedNames/>
  <calcPr fullCalcOnLoad="1"/>
</workbook>
</file>

<file path=xl/sharedStrings.xml><?xml version="1.0" encoding="utf-8"?>
<sst xmlns="http://schemas.openxmlformats.org/spreadsheetml/2006/main" count="30" uniqueCount="25">
  <si>
    <t>Personnel Compensation &amp; Benefits</t>
  </si>
  <si>
    <t>(Dollars in Millions)</t>
  </si>
  <si>
    <t>Percent</t>
  </si>
  <si>
    <t>Regular Salary</t>
  </si>
  <si>
    <t xml:space="preserve">  Base Salary</t>
  </si>
  <si>
    <t xml:space="preserve">  Salary Cost of Additional FTE</t>
  </si>
  <si>
    <t>-</t>
  </si>
  <si>
    <t>Subtotal, Regular FTE Salary</t>
  </si>
  <si>
    <t>Student FTEs</t>
  </si>
  <si>
    <t>Student Salary</t>
  </si>
  <si>
    <t>Total, FTEs</t>
  </si>
  <si>
    <t xml:space="preserve">  Subtotal, FTE Pay</t>
  </si>
  <si>
    <t>Total, PC&amp;B</t>
  </si>
  <si>
    <t>Regular FTE Allocation</t>
  </si>
  <si>
    <t>Regular FTE Usage (actual/projected)</t>
  </si>
  <si>
    <r>
      <t>2</t>
    </r>
    <r>
      <rPr>
        <sz val="8"/>
        <rFont val="Times New Roman"/>
        <family val="1"/>
      </rPr>
      <t>This category includes employee benefits, detailees to NSF, terminal leave, awards, and other benefits.</t>
    </r>
  </si>
  <si>
    <r>
      <t>1</t>
    </r>
    <r>
      <rPr>
        <sz val="8"/>
        <rFont val="Times New Roman"/>
        <family val="1"/>
      </rPr>
      <t>The pay increase includes the annualization of the FY 2009 pay raise, nine months of the projected FY 2010 pay raise, as well as anticipated within grades and promotion increases.  FY 2009 has one less work day.</t>
    </r>
  </si>
  <si>
    <r>
      <t>3</t>
    </r>
    <r>
      <rPr>
        <sz val="8"/>
        <rFont val="Times New Roman"/>
        <family val="1"/>
      </rPr>
      <t>The increase in the FY 2010 base salary reflects the full annual cost of employees hired throughout FY 2009.</t>
    </r>
  </si>
  <si>
    <t>FY 2009 Plan</t>
  </si>
  <si>
    <t>FY 2008
Actual</t>
  </si>
  <si>
    <t>FY 2009
Current
Plan</t>
  </si>
  <si>
    <t>FY 2010
Request</t>
  </si>
  <si>
    <r>
      <t>Amount</t>
    </r>
    <r>
      <rPr>
        <vertAlign val="superscript"/>
        <sz val="10"/>
        <rFont val="Times New Roman"/>
        <family val="1"/>
      </rPr>
      <t>3</t>
    </r>
  </si>
  <si>
    <r>
      <t xml:space="preserve">  COLA &amp; Locality Pay</t>
    </r>
    <r>
      <rPr>
        <vertAlign val="superscript"/>
        <sz val="10"/>
        <rFont val="Times New Roman"/>
        <family val="1"/>
      </rPr>
      <t>1</t>
    </r>
  </si>
  <si>
    <r>
      <t>Benefits and Other Compensation</t>
    </r>
    <r>
      <rPr>
        <vertAlign val="superscript"/>
        <sz val="10"/>
        <rFont val="Times New Roman"/>
        <family val="1"/>
      </rPr>
      <t>2</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</si>
</sst>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0"/>
    <numFmt numFmtId="167" formatCode="&quot;$&quot;#,##0.00;\-&quot;$&quot;#,##0.00;&quot;-&quot;??"/>
    <numFmt numFmtId="168" formatCode="#,##0.00;\-#,##0.00;&quot;-&quot;??"/>
    <numFmt numFmtId="169" formatCode="#,##0;\-#,##0;&quot;-&quot;??"/>
    <numFmt numFmtId="170" formatCode="0.0%;\-0.0%;&quot;-&quot;??"/>
  </numFmts>
  <fonts count="9">
    <font>
      <sz val="10"/>
      <name val="Arial"/>
      <family val="0"/>
    </font>
    <font>
      <sz val="11"/>
      <name val="Times New Roman"/>
      <family val="1"/>
    </font>
    <font>
      <b/>
      <sz val="11"/>
      <name val="Times New Roman"/>
      <family val="1"/>
    </font>
    <font>
      <vertAlign val="superscript"/>
      <sz val="8"/>
      <name val="Times New Roman"/>
      <family val="1"/>
    </font>
    <font>
      <sz val="8"/>
      <name val="Times New Roman"/>
      <family val="1"/>
    </font>
    <font>
      <sz val="10"/>
      <name val="Times New Roman"/>
      <family val="1"/>
    </font>
    <font>
      <b/>
      <sz val="10"/>
      <name val="Times New Roman"/>
      <family val="1"/>
    </font>
    <font>
      <vertAlign val="superscript"/>
      <sz val="10"/>
      <name val="Times New Roman"/>
      <family val="1"/>
    </font>
    <font>
      <i/>
      <sz val="10"/>
      <name val="Times New Roman"/>
      <family val="1"/>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3" fontId="1" fillId="0" borderId="0" xfId="0" applyNumberFormat="1" applyFont="1" applyAlignment="1">
      <alignment/>
    </xf>
    <xf numFmtId="164" fontId="1" fillId="0" borderId="0" xfId="0" applyNumberFormat="1" applyFont="1" applyAlignment="1">
      <alignment/>
    </xf>
    <xf numFmtId="166" fontId="1" fillId="0" borderId="0" xfId="0" applyNumberFormat="1" applyFont="1" applyAlignment="1">
      <alignment/>
    </xf>
    <xf numFmtId="0" fontId="1" fillId="0" borderId="0" xfId="0" applyFont="1" applyAlignment="1">
      <alignment horizontal="justify"/>
    </xf>
    <xf numFmtId="0" fontId="6" fillId="0" borderId="1" xfId="0" applyFont="1" applyFill="1" applyBorder="1" applyAlignment="1">
      <alignment/>
    </xf>
    <xf numFmtId="0" fontId="6" fillId="0" borderId="0" xfId="0" applyFont="1" applyFill="1" applyBorder="1" applyAlignment="1">
      <alignment/>
    </xf>
    <xf numFmtId="0" fontId="6" fillId="0" borderId="2" xfId="0" applyFont="1" applyFill="1" applyBorder="1" applyAlignment="1">
      <alignment horizontal="left"/>
    </xf>
    <xf numFmtId="0" fontId="5" fillId="0" borderId="2" xfId="0" applyFont="1" applyFill="1" applyBorder="1" applyAlignment="1">
      <alignment horizontal="right"/>
    </xf>
    <xf numFmtId="0" fontId="5" fillId="0" borderId="2" xfId="0" applyFont="1" applyFill="1" applyBorder="1" applyAlignment="1">
      <alignment horizontal="left"/>
    </xf>
    <xf numFmtId="169" fontId="5" fillId="0" borderId="0" xfId="0" applyNumberFormat="1" applyFont="1" applyFill="1" applyBorder="1" applyAlignment="1">
      <alignment horizontal="right"/>
    </xf>
    <xf numFmtId="169" fontId="5" fillId="0" borderId="3" xfId="0" applyNumberFormat="1" applyFont="1" applyFill="1" applyBorder="1" applyAlignment="1">
      <alignment horizontal="right"/>
    </xf>
    <xf numFmtId="164" fontId="5" fillId="0" borderId="3" xfId="0" applyNumberFormat="1" applyFont="1" applyBorder="1" applyAlignment="1">
      <alignment/>
    </xf>
    <xf numFmtId="0" fontId="8" fillId="0" borderId="3" xfId="0" applyFont="1" applyBorder="1" applyAlignment="1">
      <alignment/>
    </xf>
    <xf numFmtId="169" fontId="8" fillId="0" borderId="3" xfId="0" applyNumberFormat="1" applyFont="1" applyFill="1" applyBorder="1" applyAlignment="1">
      <alignment horizontal="right"/>
    </xf>
    <xf numFmtId="164" fontId="8" fillId="0" borderId="3" xfId="0" applyNumberFormat="1" applyFont="1" applyBorder="1" applyAlignment="1">
      <alignment/>
    </xf>
    <xf numFmtId="0" fontId="5" fillId="0" borderId="0" xfId="0" applyFont="1" applyBorder="1" applyAlignment="1">
      <alignment/>
    </xf>
    <xf numFmtId="3" fontId="5" fillId="0" borderId="0" xfId="0" applyNumberFormat="1" applyFont="1" applyBorder="1" applyAlignment="1">
      <alignment horizontal="right"/>
    </xf>
    <xf numFmtId="3" fontId="5" fillId="0" borderId="0" xfId="0" applyNumberFormat="1" applyFont="1" applyBorder="1" applyAlignment="1">
      <alignment/>
    </xf>
    <xf numFmtId="167" fontId="5" fillId="0" borderId="0" xfId="0" applyNumberFormat="1" applyFont="1" applyFill="1" applyBorder="1" applyAlignment="1">
      <alignment horizontal="right"/>
    </xf>
    <xf numFmtId="170" fontId="5" fillId="0" borderId="0" xfId="19" applyNumberFormat="1" applyFont="1" applyFill="1" applyBorder="1" applyAlignment="1">
      <alignment horizontal="right"/>
    </xf>
    <xf numFmtId="43" fontId="5" fillId="0" borderId="0" xfId="0" applyNumberFormat="1" applyFont="1" applyAlignment="1">
      <alignment horizontal="right"/>
    </xf>
    <xf numFmtId="43" fontId="5" fillId="0" borderId="0" xfId="0" applyNumberFormat="1" applyFont="1" applyAlignment="1" quotePrefix="1">
      <alignment horizontal="right"/>
    </xf>
    <xf numFmtId="168" fontId="5" fillId="0" borderId="0" xfId="0" applyNumberFormat="1" applyFont="1" applyFill="1" applyBorder="1" applyAlignment="1">
      <alignment horizontal="right"/>
    </xf>
    <xf numFmtId="0" fontId="5" fillId="0" borderId="0" xfId="0" applyFont="1" applyBorder="1" applyAlignment="1">
      <alignment horizontal="left"/>
    </xf>
    <xf numFmtId="0" fontId="8" fillId="0" borderId="0" xfId="0" applyFont="1" applyBorder="1" applyAlignment="1">
      <alignment/>
    </xf>
    <xf numFmtId="169" fontId="8" fillId="0" borderId="0" xfId="0" applyNumberFormat="1" applyFont="1" applyFill="1" applyBorder="1" applyAlignment="1">
      <alignment horizontal="right"/>
    </xf>
    <xf numFmtId="0" fontId="5" fillId="0" borderId="2" xfId="0" applyFont="1" applyBorder="1" applyAlignment="1">
      <alignment/>
    </xf>
    <xf numFmtId="167" fontId="5" fillId="0" borderId="2" xfId="0" applyNumberFormat="1" applyFont="1" applyFill="1" applyBorder="1" applyAlignment="1">
      <alignment horizontal="right"/>
    </xf>
    <xf numFmtId="170" fontId="5" fillId="0" borderId="2" xfId="19" applyNumberFormat="1" applyFont="1" applyFill="1" applyBorder="1" applyAlignment="1">
      <alignment horizontal="right"/>
    </xf>
    <xf numFmtId="3" fontId="8" fillId="0" borderId="0" xfId="0" applyNumberFormat="1" applyFont="1" applyBorder="1" applyAlignment="1">
      <alignment horizontal="right"/>
    </xf>
    <xf numFmtId="170" fontId="8" fillId="0" borderId="0" xfId="19" applyNumberFormat="1" applyFont="1" applyFill="1" applyBorder="1" applyAlignment="1">
      <alignment horizontal="right"/>
    </xf>
    <xf numFmtId="168" fontId="5" fillId="0" borderId="2" xfId="0" applyNumberFormat="1" applyFont="1" applyFill="1" applyBorder="1" applyAlignment="1">
      <alignment horizontal="right"/>
    </xf>
    <xf numFmtId="0" fontId="5" fillId="0" borderId="4" xfId="0" applyFont="1" applyBorder="1" applyAlignment="1">
      <alignment/>
    </xf>
    <xf numFmtId="167" fontId="5" fillId="0" borderId="4" xfId="0" applyNumberFormat="1" applyFont="1" applyFill="1" applyBorder="1" applyAlignment="1">
      <alignment horizontal="right"/>
    </xf>
    <xf numFmtId="170" fontId="5" fillId="0" borderId="4" xfId="19" applyNumberFormat="1" applyFont="1" applyFill="1" applyBorder="1" applyAlignment="1">
      <alignment horizontal="right"/>
    </xf>
    <xf numFmtId="0" fontId="3" fillId="0" borderId="0" xfId="0" applyFont="1" applyAlignment="1">
      <alignment horizontal="justify"/>
    </xf>
    <xf numFmtId="0" fontId="4" fillId="0" borderId="0" xfId="0" applyFont="1" applyAlignment="1">
      <alignment horizontal="justify"/>
    </xf>
    <xf numFmtId="0" fontId="3" fillId="0" borderId="1" xfId="0" applyFont="1" applyBorder="1" applyAlignment="1">
      <alignment horizontal="justify" wrapText="1"/>
    </xf>
    <xf numFmtId="0" fontId="4" fillId="0" borderId="1" xfId="0" applyFont="1" applyBorder="1" applyAlignment="1">
      <alignment horizontal="justify"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0" xfId="0" applyFont="1" applyFill="1" applyBorder="1" applyAlignment="1">
      <alignment horizontal="center"/>
    </xf>
    <xf numFmtId="0" fontId="5" fillId="0" borderId="1" xfId="0" applyFont="1" applyBorder="1" applyAlignment="1">
      <alignment horizontal="right" wrapText="1"/>
    </xf>
    <xf numFmtId="0" fontId="5" fillId="0" borderId="0" xfId="0" applyFont="1" applyAlignment="1">
      <alignment horizontal="right"/>
    </xf>
    <xf numFmtId="0" fontId="5" fillId="0" borderId="2" xfId="0" applyFont="1" applyBorder="1" applyAlignment="1">
      <alignment horizontal="right"/>
    </xf>
    <xf numFmtId="0" fontId="5" fillId="0" borderId="1" xfId="0" applyFont="1" applyFill="1" applyBorder="1" applyAlignment="1">
      <alignment horizontal="right" wrapText="1"/>
    </xf>
    <xf numFmtId="0" fontId="5" fillId="0" borderId="0" xfId="0" applyFont="1" applyFill="1" applyBorder="1" applyAlignment="1">
      <alignment horizontal="right"/>
    </xf>
    <xf numFmtId="0" fontId="5"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showGridLines="0" tabSelected="1" workbookViewId="0" topLeftCell="A1">
      <selection activeCell="A28" sqref="A28"/>
    </sheetView>
  </sheetViews>
  <sheetFormatPr defaultColWidth="9.140625" defaultRowHeight="12.75"/>
  <cols>
    <col min="1" max="1" width="30.28125" style="1" bestFit="1" customWidth="1"/>
    <col min="2" max="4" width="7.140625" style="1" bestFit="1" customWidth="1"/>
    <col min="5" max="5" width="6.8515625" style="1" bestFit="1" customWidth="1"/>
    <col min="6" max="6" width="6.140625" style="1" bestFit="1" customWidth="1"/>
    <col min="7" max="7" width="8.421875" style="1" customWidth="1"/>
    <col min="8" max="16384" width="8.8515625" style="1" customWidth="1"/>
  </cols>
  <sheetData>
    <row r="1" spans="1:6" ht="15.75" customHeight="1">
      <c r="A1" s="41" t="s">
        <v>0</v>
      </c>
      <c r="B1" s="41"/>
      <c r="C1" s="41"/>
      <c r="D1" s="41"/>
      <c r="E1" s="41"/>
      <c r="F1" s="41"/>
    </row>
    <row r="2" spans="1:6" ht="15.75" thickBot="1">
      <c r="A2" s="42" t="s">
        <v>1</v>
      </c>
      <c r="B2" s="42"/>
      <c r="C2" s="42"/>
      <c r="D2" s="42"/>
      <c r="E2" s="42"/>
      <c r="F2" s="42"/>
    </row>
    <row r="3" spans="1:6" ht="12.75" customHeight="1">
      <c r="A3" s="6"/>
      <c r="B3" s="44" t="s">
        <v>19</v>
      </c>
      <c r="C3" s="47" t="s">
        <v>20</v>
      </c>
      <c r="D3" s="47" t="s">
        <v>21</v>
      </c>
      <c r="E3" s="43"/>
      <c r="F3" s="43"/>
    </row>
    <row r="4" spans="1:6" ht="12.75" customHeight="1">
      <c r="A4" s="7"/>
      <c r="B4" s="45"/>
      <c r="C4" s="48"/>
      <c r="D4" s="48"/>
      <c r="E4" s="43" t="s">
        <v>18</v>
      </c>
      <c r="F4" s="43"/>
    </row>
    <row r="5" spans="1:6" ht="16.5">
      <c r="A5" s="8"/>
      <c r="B5" s="46"/>
      <c r="C5" s="49"/>
      <c r="D5" s="49"/>
      <c r="E5" s="9" t="s">
        <v>22</v>
      </c>
      <c r="F5" s="9" t="s">
        <v>2</v>
      </c>
    </row>
    <row r="6" spans="1:6" ht="15">
      <c r="A6" s="10" t="s">
        <v>13</v>
      </c>
      <c r="B6" s="11">
        <v>1270</v>
      </c>
      <c r="C6" s="11">
        <v>1295</v>
      </c>
      <c r="D6" s="11">
        <v>1310</v>
      </c>
      <c r="E6" s="12">
        <f>D6-C6</f>
        <v>15</v>
      </c>
      <c r="F6" s="13">
        <f>E6/C6</f>
        <v>0.011583011583011582</v>
      </c>
    </row>
    <row r="7" spans="1:9" ht="15">
      <c r="A7" s="14" t="s">
        <v>14</v>
      </c>
      <c r="B7" s="15">
        <v>1224</v>
      </c>
      <c r="C7" s="15">
        <v>1260</v>
      </c>
      <c r="D7" s="15">
        <v>1305</v>
      </c>
      <c r="E7" s="15">
        <f>D7-C7</f>
        <v>45</v>
      </c>
      <c r="F7" s="16">
        <f>E7/C7</f>
        <v>0.03571428571428571</v>
      </c>
      <c r="G7" s="2"/>
      <c r="H7" s="2"/>
      <c r="I7" s="2"/>
    </row>
    <row r="8" spans="1:9" ht="15">
      <c r="A8" s="17" t="s">
        <v>3</v>
      </c>
      <c r="B8" s="18"/>
      <c r="C8" s="18"/>
      <c r="D8" s="18"/>
      <c r="E8" s="18"/>
      <c r="F8" s="19"/>
      <c r="G8" s="2"/>
      <c r="H8" s="2"/>
      <c r="I8" s="2"/>
    </row>
    <row r="9" spans="1:9" ht="15">
      <c r="A9" s="17" t="s">
        <v>4</v>
      </c>
      <c r="B9" s="20">
        <v>131.74</v>
      </c>
      <c r="C9" s="20">
        <v>135.27</v>
      </c>
      <c r="D9" s="20">
        <v>146.5</v>
      </c>
      <c r="E9" s="20">
        <f>D9-C9</f>
        <v>11.22999999999999</v>
      </c>
      <c r="F9" s="21">
        <f>IF(C9=0,"N/A  ",E9/C9)</f>
        <v>0.0830191468914023</v>
      </c>
      <c r="G9" s="2"/>
      <c r="H9" s="2"/>
      <c r="I9" s="2"/>
    </row>
    <row r="10" spans="1:9" ht="15">
      <c r="A10" s="17" t="s">
        <v>5</v>
      </c>
      <c r="B10" s="22" t="s">
        <v>6</v>
      </c>
      <c r="C10" s="23">
        <v>4.52</v>
      </c>
      <c r="D10" s="24">
        <v>5.2</v>
      </c>
      <c r="E10" s="22" t="s">
        <v>6</v>
      </c>
      <c r="F10" s="22" t="s">
        <v>6</v>
      </c>
      <c r="G10" s="2"/>
      <c r="H10" s="2"/>
      <c r="I10" s="2"/>
    </row>
    <row r="11" spans="1:9" ht="16.5">
      <c r="A11" s="17" t="s">
        <v>23</v>
      </c>
      <c r="B11" s="22" t="s">
        <v>6</v>
      </c>
      <c r="C11" s="23">
        <v>5.01</v>
      </c>
      <c r="D11" s="24">
        <v>4.52</v>
      </c>
      <c r="E11" s="22" t="s">
        <v>6</v>
      </c>
      <c r="F11" s="22" t="s">
        <v>6</v>
      </c>
      <c r="G11" s="2"/>
      <c r="H11" s="2"/>
      <c r="I11" s="2"/>
    </row>
    <row r="12" spans="1:9" ht="15">
      <c r="A12" s="25" t="s">
        <v>7</v>
      </c>
      <c r="B12" s="20">
        <f>SUM(B9:B11)</f>
        <v>131.74</v>
      </c>
      <c r="C12" s="20">
        <f>C9+C10+C11</f>
        <v>144.8</v>
      </c>
      <c r="D12" s="20">
        <f>SUM(D9:D11)</f>
        <v>156.22</v>
      </c>
      <c r="E12" s="20">
        <f>D12-C12</f>
        <v>11.419999999999987</v>
      </c>
      <c r="F12" s="21">
        <f aca="true" t="shared" si="0" ref="F12:F18">E12/C12</f>
        <v>0.07886740331491704</v>
      </c>
      <c r="G12" s="2"/>
      <c r="H12" s="2"/>
      <c r="I12" s="2"/>
    </row>
    <row r="13" spans="1:9" ht="15">
      <c r="A13" s="26" t="s">
        <v>8</v>
      </c>
      <c r="B13" s="27">
        <v>32</v>
      </c>
      <c r="C13" s="27">
        <v>40</v>
      </c>
      <c r="D13" s="27">
        <v>40</v>
      </c>
      <c r="E13" s="27">
        <f>D13-C13</f>
        <v>0</v>
      </c>
      <c r="F13" s="22">
        <f t="shared" si="0"/>
        <v>0</v>
      </c>
      <c r="G13" s="2"/>
      <c r="H13" s="2"/>
      <c r="I13" s="2"/>
    </row>
    <row r="14" spans="1:9" ht="15">
      <c r="A14" s="28" t="s">
        <v>9</v>
      </c>
      <c r="B14" s="29">
        <v>1.31</v>
      </c>
      <c r="C14" s="29">
        <v>1.39</v>
      </c>
      <c r="D14" s="29">
        <v>1.45</v>
      </c>
      <c r="E14" s="29">
        <f>D14-C14</f>
        <v>0.06000000000000005</v>
      </c>
      <c r="F14" s="30">
        <f t="shared" si="0"/>
        <v>0.043165467625899324</v>
      </c>
      <c r="G14" s="2"/>
      <c r="H14" s="2"/>
      <c r="I14" s="2"/>
    </row>
    <row r="15" spans="1:9" ht="15">
      <c r="A15" s="26" t="s">
        <v>10</v>
      </c>
      <c r="B15" s="27">
        <f>B7+B13</f>
        <v>1256</v>
      </c>
      <c r="C15" s="27">
        <f>C7+C13</f>
        <v>1300</v>
      </c>
      <c r="D15" s="27">
        <f>D7+D13</f>
        <v>1345</v>
      </c>
      <c r="E15" s="31">
        <f>E7+E13</f>
        <v>45</v>
      </c>
      <c r="F15" s="32">
        <f t="shared" si="0"/>
        <v>0.03461538461538462</v>
      </c>
      <c r="G15" s="2"/>
      <c r="H15" s="2"/>
      <c r="I15" s="2"/>
    </row>
    <row r="16" spans="1:9" ht="15">
      <c r="A16" s="17" t="s">
        <v>11</v>
      </c>
      <c r="B16" s="20">
        <f>B12+B14</f>
        <v>133.05</v>
      </c>
      <c r="C16" s="20">
        <f>C12+C14</f>
        <v>146.19</v>
      </c>
      <c r="D16" s="20">
        <f>D12+D14</f>
        <v>157.67</v>
      </c>
      <c r="E16" s="20">
        <f>E12+E14</f>
        <v>11.479999999999988</v>
      </c>
      <c r="F16" s="21">
        <f t="shared" si="0"/>
        <v>0.07852794308776243</v>
      </c>
      <c r="G16" s="2"/>
      <c r="H16" s="2"/>
      <c r="I16" s="2"/>
    </row>
    <row r="17" spans="1:9" ht="16.5">
      <c r="A17" s="28" t="s">
        <v>24</v>
      </c>
      <c r="B17" s="33">
        <v>41.23</v>
      </c>
      <c r="C17" s="33">
        <v>45.31</v>
      </c>
      <c r="D17" s="33">
        <v>50.98</v>
      </c>
      <c r="E17" s="33">
        <f>D17-C17</f>
        <v>5.669999999999995</v>
      </c>
      <c r="F17" s="30">
        <f t="shared" si="0"/>
        <v>0.12513793864489062</v>
      </c>
      <c r="G17" s="2"/>
      <c r="H17" s="2"/>
      <c r="I17" s="2"/>
    </row>
    <row r="18" spans="1:6" ht="15.75" thickBot="1">
      <c r="A18" s="34" t="s">
        <v>12</v>
      </c>
      <c r="B18" s="20">
        <f>B16+B17</f>
        <v>174.28</v>
      </c>
      <c r="C18" s="20">
        <f>C16+C17</f>
        <v>191.5</v>
      </c>
      <c r="D18" s="35">
        <f>D16+D17</f>
        <v>208.64999999999998</v>
      </c>
      <c r="E18" s="20">
        <f>D18-C18</f>
        <v>17.149999999999977</v>
      </c>
      <c r="F18" s="36">
        <f t="shared" si="0"/>
        <v>0.08955613577023487</v>
      </c>
    </row>
    <row r="19" spans="1:9" ht="39" customHeight="1">
      <c r="A19" s="39" t="s">
        <v>16</v>
      </c>
      <c r="B19" s="40"/>
      <c r="C19" s="40"/>
      <c r="D19" s="40"/>
      <c r="E19" s="40"/>
      <c r="F19" s="40"/>
      <c r="G19" s="4"/>
      <c r="H19" s="3"/>
      <c r="I19" s="4"/>
    </row>
    <row r="20" spans="1:6" s="5" customFormat="1" ht="28.5" customHeight="1">
      <c r="A20" s="37" t="s">
        <v>15</v>
      </c>
      <c r="B20" s="38"/>
      <c r="C20" s="38"/>
      <c r="D20" s="38"/>
      <c r="E20" s="38"/>
      <c r="F20" s="38"/>
    </row>
    <row r="21" spans="1:6" ht="28.5" customHeight="1">
      <c r="A21" s="37" t="s">
        <v>17</v>
      </c>
      <c r="B21" s="38"/>
      <c r="C21" s="38"/>
      <c r="D21" s="38"/>
      <c r="E21" s="38"/>
      <c r="F21" s="38"/>
    </row>
  </sheetData>
  <mergeCells count="10">
    <mergeCell ref="A21:F21"/>
    <mergeCell ref="A19:F19"/>
    <mergeCell ref="A20:F20"/>
    <mergeCell ref="A1:F1"/>
    <mergeCell ref="A2:F2"/>
    <mergeCell ref="E3:F3"/>
    <mergeCell ref="E4:F4"/>
    <mergeCell ref="B3:B5"/>
    <mergeCell ref="C3:C5"/>
    <mergeCell ref="D3:D5"/>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Chantel Sabus</cp:lastModifiedBy>
  <cp:lastPrinted>2009-05-12T13:32:06Z</cp:lastPrinted>
  <dcterms:created xsi:type="dcterms:W3CDTF">2005-02-02T19:27:53Z</dcterms:created>
  <dcterms:modified xsi:type="dcterms:W3CDTF">2009-05-12T14:46:42Z</dcterms:modified>
  <cp:category/>
  <cp:version/>
  <cp:contentType/>
  <cp:contentStatus/>
</cp:coreProperties>
</file>