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70" activeTab="0"/>
  </bookViews>
  <sheets>
    <sheet name="FBC Tables" sheetId="1" r:id="rId1"/>
  </sheets>
  <definedNames>
    <definedName name="_xlnm.Print_Area" localSheetId="0">'FBC Tables'!$A$1:$N$49</definedName>
  </definedNames>
  <calcPr fullCalcOnLoad="1"/>
</workbook>
</file>

<file path=xl/sharedStrings.xml><?xml version="1.0" encoding="utf-8"?>
<sst xmlns="http://schemas.openxmlformats.org/spreadsheetml/2006/main" count="71" uniqueCount="57">
  <si>
    <t>BIO</t>
  </si>
  <si>
    <t>CISE</t>
  </si>
  <si>
    <t>ENG</t>
  </si>
  <si>
    <t>GEO</t>
  </si>
  <si>
    <t>MPS</t>
  </si>
  <si>
    <t>SBE</t>
  </si>
  <si>
    <t>OPP</t>
  </si>
  <si>
    <t>R&amp;RA</t>
  </si>
  <si>
    <t>EHR</t>
  </si>
  <si>
    <t>TOTAL</t>
  </si>
  <si>
    <t xml:space="preserve">  NEES</t>
  </si>
  <si>
    <t xml:space="preserve">  HIAPER</t>
  </si>
  <si>
    <t xml:space="preserve">  NEON</t>
  </si>
  <si>
    <t>NSF TOTAL</t>
  </si>
  <si>
    <t>IA</t>
  </si>
  <si>
    <t>FULL BUDGETARY COST</t>
  </si>
  <si>
    <t>Table 1:  Allocation of Major Research Equipment and Facilities Construction (MREFC),</t>
  </si>
  <si>
    <t xml:space="preserve">  RSVP</t>
  </si>
  <si>
    <t>OISE</t>
  </si>
  <si>
    <t xml:space="preserve">  ALMA Construction</t>
  </si>
  <si>
    <t xml:space="preserve">  EarthScope</t>
  </si>
  <si>
    <t xml:space="preserve">  IceCube Neutrino Observatory</t>
  </si>
  <si>
    <t xml:space="preserve">  Scientific Ocean Drilling</t>
  </si>
  <si>
    <t xml:space="preserve">  Terascale Computing Systems</t>
  </si>
  <si>
    <t>Totals may not add due to rounding.</t>
  </si>
  <si>
    <t>OCI</t>
  </si>
  <si>
    <t xml:space="preserve">  ARRV</t>
  </si>
  <si>
    <t xml:space="preserve">  OOI</t>
  </si>
  <si>
    <t xml:space="preserve">  South Pole Station Modernization</t>
  </si>
  <si>
    <t xml:space="preserve">  AdvLIGO</t>
  </si>
  <si>
    <t xml:space="preserve">  Space Rental</t>
  </si>
  <si>
    <t xml:space="preserve">  PC&amp;B</t>
  </si>
  <si>
    <t>(Dollars in Thousands)</t>
  </si>
  <si>
    <t>Discovery</t>
  </si>
  <si>
    <t>Research Infrastructure</t>
  </si>
  <si>
    <t>Learning</t>
  </si>
  <si>
    <t xml:space="preserve">  Distributed AOAM</t>
  </si>
  <si>
    <t>STEWARDSHIP</t>
  </si>
  <si>
    <t xml:space="preserve">  Direct AOAM</t>
  </si>
  <si>
    <t xml:space="preserve">  Direct AOAM Subtotals</t>
  </si>
  <si>
    <t xml:space="preserve">  Indirect AOAM Cost Allocation</t>
  </si>
  <si>
    <t xml:space="preserve">  Direct &amp; Indirect AOAM Subtotals</t>
  </si>
  <si>
    <t xml:space="preserve">  NSB Allocation</t>
  </si>
  <si>
    <t xml:space="preserve">  OIG Allocation</t>
  </si>
  <si>
    <t>Agency Operations and Award Management (AOAM), National Science Board (NSB), and the Office of Inspector General (OIG)</t>
  </si>
  <si>
    <t xml:space="preserve">  including MREFC</t>
  </si>
  <si>
    <t>Table 2:  Allocation by Discovery, Learning, and Research Infrastructure</t>
  </si>
  <si>
    <t>SUBTOTAL</t>
  </si>
  <si>
    <t xml:space="preserve">R&amp;RA &amp; EHR </t>
  </si>
  <si>
    <t>MREFC</t>
  </si>
  <si>
    <t>MREFC Subtotals</t>
  </si>
  <si>
    <t xml:space="preserve">  ATST</t>
  </si>
  <si>
    <t>FY 2010 FULL BUDGETARY COSTING</t>
  </si>
  <si>
    <t>FY 2010 Congressional Request</t>
  </si>
  <si>
    <t>Total FY 2010 Submission by Activity</t>
  </si>
  <si>
    <t>Total Directorate FY 2010</t>
  </si>
  <si>
    <t xml:space="preserve">  OPP DOJ Judgment LC-130s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</si>
</sst>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"/>
    <numFmt numFmtId="172" formatCode="#,##0.00;\-#,##0.00;&quot;-&quot;??"/>
    <numFmt numFmtId="173" formatCode="&quot;$&quot;#,##0.00;\-&quot;$&quot;#,##0.00;&quot;-&quot;??"/>
    <numFmt numFmtId="174" formatCode="#,##0;\-#,##0;&quot;-&quot;??"/>
    <numFmt numFmtId="175" formatCode="&quot;$&quot;#,##0.0;\-&quot;$&quot;#,##0.0;&quot;-&quot;??"/>
    <numFmt numFmtId="176" formatCode="&quot;$&quot;#,##0;\-&quot;$&quot;#,##0;&quot;-&quot;??"/>
    <numFmt numFmtId="177" formatCode="&quot;$&quot;#,##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176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4" fontId="1" fillId="0" borderId="3" xfId="15" applyNumberFormat="1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176" fontId="2" fillId="0" borderId="6" xfId="15" applyNumberFormat="1" applyFont="1" applyBorder="1" applyAlignment="1">
      <alignment/>
    </xf>
    <xf numFmtId="174" fontId="1" fillId="0" borderId="7" xfId="15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/>
    </xf>
    <xf numFmtId="176" fontId="2" fillId="0" borderId="18" xfId="15" applyNumberFormat="1" applyFont="1" applyBorder="1" applyAlignment="1">
      <alignment/>
    </xf>
    <xf numFmtId="176" fontId="2" fillId="0" borderId="19" xfId="15" applyNumberFormat="1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21" xfId="0" applyNumberFormat="1" applyFont="1" applyBorder="1" applyAlignment="1">
      <alignment/>
    </xf>
    <xf numFmtId="165" fontId="2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right"/>
    </xf>
    <xf numFmtId="176" fontId="2" fillId="0" borderId="25" xfId="15" applyNumberFormat="1" applyFont="1" applyBorder="1" applyAlignment="1">
      <alignment/>
    </xf>
    <xf numFmtId="176" fontId="2" fillId="0" borderId="26" xfId="15" applyNumberFormat="1" applyFont="1" applyBorder="1" applyAlignment="1">
      <alignment/>
    </xf>
    <xf numFmtId="174" fontId="1" fillId="0" borderId="1" xfId="15" applyNumberFormat="1" applyFont="1" applyBorder="1" applyAlignment="1">
      <alignment/>
    </xf>
    <xf numFmtId="176" fontId="2" fillId="0" borderId="24" xfId="15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right"/>
    </xf>
    <xf numFmtId="176" fontId="2" fillId="0" borderId="29" xfId="15" applyNumberFormat="1" applyFont="1" applyBorder="1" applyAlignment="1">
      <alignment/>
    </xf>
    <xf numFmtId="176" fontId="2" fillId="0" borderId="30" xfId="15" applyNumberFormat="1" applyFont="1" applyBorder="1" applyAlignment="1">
      <alignment/>
    </xf>
    <xf numFmtId="176" fontId="2" fillId="0" borderId="31" xfId="15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176" fontId="2" fillId="0" borderId="34" xfId="15" applyNumberFormat="1" applyFont="1" applyBorder="1" applyAlignment="1">
      <alignment/>
    </xf>
    <xf numFmtId="176" fontId="1" fillId="0" borderId="35" xfId="15" applyNumberFormat="1" applyFont="1" applyBorder="1" applyAlignment="1">
      <alignment/>
    </xf>
    <xf numFmtId="176" fontId="2" fillId="0" borderId="36" xfId="15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0" fontId="9" fillId="0" borderId="0" xfId="0" applyFont="1" applyAlignment="1">
      <alignment/>
    </xf>
    <xf numFmtId="176" fontId="2" fillId="0" borderId="39" xfId="15" applyNumberFormat="1" applyFont="1" applyBorder="1" applyAlignment="1">
      <alignment/>
    </xf>
    <xf numFmtId="176" fontId="2" fillId="0" borderId="40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6" fontId="2" fillId="0" borderId="41" xfId="15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24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35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34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4" fontId="1" fillId="0" borderId="6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36" xfId="0" applyNumberFormat="1" applyFont="1" applyBorder="1" applyAlignment="1">
      <alignment/>
    </xf>
    <xf numFmtId="176" fontId="1" fillId="0" borderId="31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36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3" fontId="1" fillId="0" borderId="49" xfId="15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" fontId="1" fillId="0" borderId="40" xfId="15" applyNumberFormat="1" applyFont="1" applyBorder="1" applyAlignment="1">
      <alignment/>
    </xf>
    <xf numFmtId="177" fontId="2" fillId="0" borderId="50" xfId="15" applyNumberFormat="1" applyFont="1" applyBorder="1" applyAlignment="1">
      <alignment/>
    </xf>
    <xf numFmtId="3" fontId="1" fillId="0" borderId="5" xfId="15" applyNumberFormat="1" applyFont="1" applyBorder="1" applyAlignment="1">
      <alignment/>
    </xf>
    <xf numFmtId="165" fontId="2" fillId="0" borderId="40" xfId="15" applyNumberFormat="1" applyFont="1" applyBorder="1" applyAlignment="1">
      <alignment/>
    </xf>
    <xf numFmtId="3" fontId="1" fillId="0" borderId="51" xfId="15" applyNumberFormat="1" applyFont="1" applyBorder="1" applyAlignment="1">
      <alignment/>
    </xf>
    <xf numFmtId="3" fontId="1" fillId="0" borderId="51" xfId="15" applyNumberFormat="1" applyFont="1" applyBorder="1" applyAlignment="1">
      <alignment horizontal="right"/>
    </xf>
    <xf numFmtId="3" fontId="2" fillId="0" borderId="52" xfId="15" applyNumberFormat="1" applyFont="1" applyBorder="1" applyAlignment="1">
      <alignment/>
    </xf>
    <xf numFmtId="3" fontId="2" fillId="0" borderId="17" xfId="15" applyNumberFormat="1" applyFont="1" applyBorder="1" applyAlignment="1">
      <alignment/>
    </xf>
    <xf numFmtId="3" fontId="2" fillId="0" borderId="42" xfId="15" applyNumberFormat="1" applyFont="1" applyBorder="1" applyAlignment="1">
      <alignment/>
    </xf>
    <xf numFmtId="177" fontId="2" fillId="0" borderId="48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75" zoomScaleNormal="75" workbookViewId="0" topLeftCell="A1">
      <selection activeCell="A1" sqref="A1:N1"/>
    </sheetView>
  </sheetViews>
  <sheetFormatPr defaultColWidth="9.140625" defaultRowHeight="12.75"/>
  <cols>
    <col min="1" max="1" width="36.8515625" style="0" customWidth="1"/>
    <col min="2" max="2" width="13.28125" style="0" bestFit="1" customWidth="1"/>
    <col min="3" max="3" width="11.00390625" style="0" customWidth="1"/>
    <col min="4" max="4" width="10.140625" style="0" customWidth="1"/>
    <col min="5" max="5" width="11.421875" style="0" customWidth="1"/>
    <col min="6" max="6" width="11.28125" style="0" customWidth="1"/>
    <col min="7" max="8" width="13.28125" style="0" bestFit="1" customWidth="1"/>
    <col min="9" max="9" width="12.00390625" style="0" bestFit="1" customWidth="1"/>
    <col min="10" max="10" width="13.28125" style="0" bestFit="1" customWidth="1"/>
    <col min="11" max="11" width="13.28125" style="0" customWidth="1"/>
    <col min="12" max="12" width="15.140625" style="0" bestFit="1" customWidth="1"/>
    <col min="13" max="13" width="13.28125" style="0" bestFit="1" customWidth="1"/>
    <col min="14" max="14" width="15.140625" style="0" bestFit="1" customWidth="1"/>
    <col min="15" max="15" width="7.28125" style="0" customWidth="1"/>
  </cols>
  <sheetData>
    <row r="1" spans="1:15" ht="17.25" customHeight="1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</row>
    <row r="2" spans="1:15" ht="15" customHeight="1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"/>
    </row>
    <row r="3" spans="1:15" ht="15" customHeight="1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</row>
    <row r="4" spans="1:15" ht="15.75" customHeight="1" thickBot="1">
      <c r="A4" s="107" t="s">
        <v>32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"/>
    </row>
    <row r="5" spans="1:14" ht="15">
      <c r="A5" s="27"/>
      <c r="B5" s="7"/>
      <c r="C5" s="7"/>
      <c r="D5" s="7"/>
      <c r="E5" s="7"/>
      <c r="F5" s="7"/>
      <c r="G5" s="7"/>
      <c r="H5" s="7"/>
      <c r="I5" s="7"/>
      <c r="J5" s="7"/>
      <c r="K5" s="7"/>
      <c r="L5" s="38"/>
      <c r="M5" s="50"/>
      <c r="N5" s="44"/>
    </row>
    <row r="6" spans="1:14" ht="14.25">
      <c r="A6" s="29" t="s">
        <v>53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25</v>
      </c>
      <c r="I6" s="8" t="s">
        <v>18</v>
      </c>
      <c r="J6" s="8" t="s">
        <v>6</v>
      </c>
      <c r="K6" s="8" t="s">
        <v>14</v>
      </c>
      <c r="L6" s="28" t="s">
        <v>47</v>
      </c>
      <c r="M6" s="51" t="s">
        <v>8</v>
      </c>
      <c r="N6" s="45" t="s">
        <v>9</v>
      </c>
    </row>
    <row r="7" spans="1:14" ht="24" customHeight="1" thickBot="1">
      <c r="A7" s="26" t="s">
        <v>48</v>
      </c>
      <c r="B7" s="39">
        <v>733000</v>
      </c>
      <c r="C7" s="39">
        <v>633000</v>
      </c>
      <c r="D7" s="39">
        <v>764520</v>
      </c>
      <c r="E7" s="39">
        <v>909000</v>
      </c>
      <c r="F7" s="39">
        <v>1380000</v>
      </c>
      <c r="G7" s="39">
        <v>257000</v>
      </c>
      <c r="H7" s="39">
        <v>219000</v>
      </c>
      <c r="I7" s="39">
        <v>49000</v>
      </c>
      <c r="J7" s="39">
        <f>SUM(516000+1600)</f>
        <v>517600</v>
      </c>
      <c r="K7" s="39">
        <v>271120</v>
      </c>
      <c r="L7" s="40">
        <f>SUM(B7:K7)</f>
        <v>5733240</v>
      </c>
      <c r="M7" s="52">
        <v>857760</v>
      </c>
      <c r="N7" s="46">
        <f>SUM(L7:M7)</f>
        <v>6591000</v>
      </c>
    </row>
    <row r="8" spans="1:14" ht="15">
      <c r="A8" s="17" t="s">
        <v>49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53"/>
      <c r="N8" s="47"/>
    </row>
    <row r="9" spans="1:14" ht="15">
      <c r="A9" s="20" t="s">
        <v>29</v>
      </c>
      <c r="B9" s="12"/>
      <c r="C9" s="12"/>
      <c r="D9" s="12"/>
      <c r="E9" s="12"/>
      <c r="F9" s="12">
        <v>46300</v>
      </c>
      <c r="G9" s="12"/>
      <c r="H9" s="12"/>
      <c r="I9" s="12"/>
      <c r="J9" s="12"/>
      <c r="K9" s="12"/>
      <c r="L9" s="30">
        <f>SUM(B9:K9)</f>
        <v>46300</v>
      </c>
      <c r="M9" s="53"/>
      <c r="N9" s="47">
        <f>SUM(L9:M9)</f>
        <v>46300</v>
      </c>
    </row>
    <row r="10" spans="1:14" ht="15">
      <c r="A10" s="20" t="s">
        <v>19</v>
      </c>
      <c r="B10" s="12"/>
      <c r="C10" s="12"/>
      <c r="D10" s="12"/>
      <c r="E10" s="12"/>
      <c r="F10" s="12">
        <v>42760</v>
      </c>
      <c r="G10" s="12"/>
      <c r="H10" s="12"/>
      <c r="I10" s="12"/>
      <c r="J10" s="12"/>
      <c r="K10" s="12"/>
      <c r="L10" s="30">
        <f aca="true" t="shared" si="0" ref="L10:L23">SUM(B10:K10)</f>
        <v>42760</v>
      </c>
      <c r="M10" s="53"/>
      <c r="N10" s="47">
        <f aca="true" t="shared" si="1" ref="N10:N22">SUM(L10:M10)</f>
        <v>42760</v>
      </c>
    </row>
    <row r="11" spans="1:14" ht="15">
      <c r="A11" s="20" t="s">
        <v>26</v>
      </c>
      <c r="B11" s="12"/>
      <c r="C11" s="12"/>
      <c r="D11" s="12"/>
      <c r="E11" s="12"/>
      <c r="F11" s="12"/>
      <c r="G11" s="12"/>
      <c r="H11" s="15"/>
      <c r="I11" s="15"/>
      <c r="J11" s="15"/>
      <c r="K11" s="15"/>
      <c r="L11" s="30">
        <f t="shared" si="0"/>
        <v>0</v>
      </c>
      <c r="M11" s="53"/>
      <c r="N11" s="47">
        <f t="shared" si="1"/>
        <v>0</v>
      </c>
    </row>
    <row r="12" spans="1:14" ht="15">
      <c r="A12" s="20" t="s">
        <v>51</v>
      </c>
      <c r="B12" s="12"/>
      <c r="C12" s="12"/>
      <c r="D12" s="12"/>
      <c r="E12" s="12"/>
      <c r="F12" s="12">
        <v>10000</v>
      </c>
      <c r="G12" s="12"/>
      <c r="H12" s="15"/>
      <c r="I12" s="15"/>
      <c r="J12" s="15"/>
      <c r="K12" s="15"/>
      <c r="L12" s="30">
        <f t="shared" si="0"/>
        <v>10000</v>
      </c>
      <c r="M12" s="53"/>
      <c r="N12" s="47">
        <f t="shared" si="1"/>
        <v>10000</v>
      </c>
    </row>
    <row r="13" spans="1:14" ht="15">
      <c r="A13" s="20" t="s">
        <v>20</v>
      </c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30">
        <f t="shared" si="0"/>
        <v>0</v>
      </c>
      <c r="M13" s="53"/>
      <c r="N13" s="47">
        <f t="shared" si="1"/>
        <v>0</v>
      </c>
    </row>
    <row r="14" spans="1:14" ht="15">
      <c r="A14" s="20" t="s">
        <v>11</v>
      </c>
      <c r="B14" s="12"/>
      <c r="C14" s="12"/>
      <c r="D14" s="12"/>
      <c r="E14" s="12"/>
      <c r="F14" s="12"/>
      <c r="G14" s="12"/>
      <c r="H14" s="15"/>
      <c r="I14" s="15"/>
      <c r="J14" s="15"/>
      <c r="K14" s="15"/>
      <c r="L14" s="30">
        <f t="shared" si="0"/>
        <v>0</v>
      </c>
      <c r="M14" s="53"/>
      <c r="N14" s="47">
        <f t="shared" si="1"/>
        <v>0</v>
      </c>
    </row>
    <row r="15" spans="1:14" ht="15">
      <c r="A15" s="20" t="s">
        <v>21</v>
      </c>
      <c r="B15" s="12"/>
      <c r="C15" s="12"/>
      <c r="D15" s="12"/>
      <c r="E15" s="12"/>
      <c r="F15" s="12">
        <v>950</v>
      </c>
      <c r="G15" s="12"/>
      <c r="H15" s="15"/>
      <c r="I15" s="15"/>
      <c r="J15" s="12"/>
      <c r="K15" s="15"/>
      <c r="L15" s="30">
        <f t="shared" si="0"/>
        <v>950</v>
      </c>
      <c r="M15" s="53"/>
      <c r="N15" s="47">
        <f t="shared" si="1"/>
        <v>950</v>
      </c>
    </row>
    <row r="16" spans="1:14" ht="15">
      <c r="A16" s="20" t="s">
        <v>10</v>
      </c>
      <c r="B16" s="12"/>
      <c r="C16" s="12"/>
      <c r="D16" s="12"/>
      <c r="E16" s="12"/>
      <c r="F16" s="12"/>
      <c r="G16" s="12"/>
      <c r="H16" s="15"/>
      <c r="I16" s="15"/>
      <c r="J16" s="15"/>
      <c r="K16" s="15"/>
      <c r="L16" s="30">
        <f t="shared" si="0"/>
        <v>0</v>
      </c>
      <c r="M16" s="53"/>
      <c r="N16" s="47">
        <f t="shared" si="1"/>
        <v>0</v>
      </c>
    </row>
    <row r="17" spans="1:14" ht="15">
      <c r="A17" s="20" t="s">
        <v>12</v>
      </c>
      <c r="B17" s="12"/>
      <c r="C17" s="12"/>
      <c r="D17" s="12"/>
      <c r="E17" s="12"/>
      <c r="F17" s="12"/>
      <c r="G17" s="12"/>
      <c r="H17" s="15"/>
      <c r="I17" s="15"/>
      <c r="J17" s="15"/>
      <c r="K17" s="15"/>
      <c r="L17" s="30">
        <f t="shared" si="0"/>
        <v>0</v>
      </c>
      <c r="M17" s="53"/>
      <c r="N17" s="47">
        <f t="shared" si="1"/>
        <v>0</v>
      </c>
    </row>
    <row r="18" spans="1:14" ht="15">
      <c r="A18" s="20" t="s">
        <v>56</v>
      </c>
      <c r="B18" s="12"/>
      <c r="C18" s="12"/>
      <c r="D18" s="12"/>
      <c r="E18" s="12"/>
      <c r="F18" s="12"/>
      <c r="G18" s="12"/>
      <c r="H18" s="15"/>
      <c r="I18" s="15"/>
      <c r="J18" s="15">
        <v>3000</v>
      </c>
      <c r="K18" s="15"/>
      <c r="L18" s="30">
        <f t="shared" si="0"/>
        <v>3000</v>
      </c>
      <c r="M18" s="53"/>
      <c r="N18" s="47">
        <f t="shared" si="1"/>
        <v>3000</v>
      </c>
    </row>
    <row r="19" spans="1:14" ht="15">
      <c r="A19" s="20" t="s">
        <v>27</v>
      </c>
      <c r="B19" s="12"/>
      <c r="C19" s="12"/>
      <c r="D19" s="12"/>
      <c r="E19" s="12">
        <v>14280</v>
      </c>
      <c r="F19" s="12"/>
      <c r="G19" s="12"/>
      <c r="H19" s="15"/>
      <c r="I19" s="15"/>
      <c r="J19" s="15"/>
      <c r="K19" s="15"/>
      <c r="L19" s="30">
        <f t="shared" si="0"/>
        <v>14280</v>
      </c>
      <c r="M19" s="53"/>
      <c r="N19" s="47">
        <f>SUM(L19:M19)</f>
        <v>14280</v>
      </c>
    </row>
    <row r="20" spans="1:14" ht="15">
      <c r="A20" s="20" t="s">
        <v>17</v>
      </c>
      <c r="B20" s="12"/>
      <c r="C20" s="12"/>
      <c r="D20" s="12"/>
      <c r="E20" s="12"/>
      <c r="F20" s="12"/>
      <c r="G20" s="12"/>
      <c r="H20" s="15"/>
      <c r="I20" s="15"/>
      <c r="J20" s="15"/>
      <c r="K20" s="15"/>
      <c r="L20" s="30">
        <f t="shared" si="0"/>
        <v>0</v>
      </c>
      <c r="M20" s="53"/>
      <c r="N20" s="47">
        <f t="shared" si="1"/>
        <v>0</v>
      </c>
    </row>
    <row r="21" spans="1:14" ht="15">
      <c r="A21" s="20" t="s">
        <v>22</v>
      </c>
      <c r="B21" s="12"/>
      <c r="C21" s="12"/>
      <c r="D21" s="12"/>
      <c r="E21" s="12"/>
      <c r="F21" s="12"/>
      <c r="G21" s="12"/>
      <c r="H21" s="15"/>
      <c r="I21" s="15"/>
      <c r="J21" s="15"/>
      <c r="K21" s="15"/>
      <c r="L21" s="30">
        <f t="shared" si="0"/>
        <v>0</v>
      </c>
      <c r="M21" s="53"/>
      <c r="N21" s="47">
        <f t="shared" si="1"/>
        <v>0</v>
      </c>
    </row>
    <row r="22" spans="1:14" ht="15">
      <c r="A22" s="20" t="s">
        <v>28</v>
      </c>
      <c r="B22" s="12"/>
      <c r="C22" s="12"/>
      <c r="D22" s="12"/>
      <c r="E22" s="12"/>
      <c r="F22" s="12"/>
      <c r="G22" s="12"/>
      <c r="H22" s="15"/>
      <c r="I22" s="15"/>
      <c r="J22" s="15"/>
      <c r="K22" s="15"/>
      <c r="L22" s="30">
        <f t="shared" si="0"/>
        <v>0</v>
      </c>
      <c r="M22" s="53"/>
      <c r="N22" s="47">
        <f t="shared" si="1"/>
        <v>0</v>
      </c>
    </row>
    <row r="23" spans="1:14" ht="15">
      <c r="A23" s="21" t="s">
        <v>23</v>
      </c>
      <c r="B23" s="12"/>
      <c r="C23" s="12"/>
      <c r="D23" s="12"/>
      <c r="E23" s="12"/>
      <c r="F23" s="12"/>
      <c r="G23" s="12"/>
      <c r="H23" s="15"/>
      <c r="I23" s="15"/>
      <c r="J23" s="15"/>
      <c r="K23" s="15"/>
      <c r="L23" s="30">
        <f t="shared" si="0"/>
        <v>0</v>
      </c>
      <c r="M23" s="53"/>
      <c r="N23" s="46">
        <f>SUM(L23:M23)</f>
        <v>0</v>
      </c>
    </row>
    <row r="24" spans="1:14" ht="15" thickBot="1">
      <c r="A24" s="25" t="s">
        <v>50</v>
      </c>
      <c r="B24" s="14">
        <f aca="true" t="shared" si="2" ref="B24:K24">SUM(B9:B23)</f>
        <v>0</v>
      </c>
      <c r="C24" s="14">
        <f t="shared" si="2"/>
        <v>0</v>
      </c>
      <c r="D24" s="14">
        <f t="shared" si="2"/>
        <v>0</v>
      </c>
      <c r="E24" s="14">
        <f t="shared" si="2"/>
        <v>14280</v>
      </c>
      <c r="F24" s="14">
        <f t="shared" si="2"/>
        <v>100010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58">
        <f t="shared" si="2"/>
        <v>3000</v>
      </c>
      <c r="K24" s="14">
        <f t="shared" si="2"/>
        <v>0</v>
      </c>
      <c r="L24" s="31">
        <f>SUM(B24:K24)</f>
        <v>117290</v>
      </c>
      <c r="M24" s="54">
        <f>SUM(M9:M23)</f>
        <v>0</v>
      </c>
      <c r="N24" s="48">
        <f>SUM(N9:N23)</f>
        <v>117290</v>
      </c>
    </row>
    <row r="25" spans="1:14" ht="15" thickTop="1">
      <c r="A25" s="32" t="s">
        <v>54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3"/>
      <c r="M25" s="55"/>
      <c r="N25" s="49"/>
    </row>
    <row r="26" spans="1:14" ht="15" thickBot="1">
      <c r="A26" s="26" t="s">
        <v>45</v>
      </c>
      <c r="B26" s="10">
        <f aca="true" t="shared" si="3" ref="B26:L26">SUM(B7+B24)</f>
        <v>733000</v>
      </c>
      <c r="C26" s="10">
        <f t="shared" si="3"/>
        <v>633000</v>
      </c>
      <c r="D26" s="10">
        <f t="shared" si="3"/>
        <v>764520</v>
      </c>
      <c r="E26" s="10">
        <f t="shared" si="3"/>
        <v>923280</v>
      </c>
      <c r="F26" s="10">
        <f t="shared" si="3"/>
        <v>1480010</v>
      </c>
      <c r="G26" s="10">
        <f t="shared" si="3"/>
        <v>257000</v>
      </c>
      <c r="H26" s="10">
        <f t="shared" si="3"/>
        <v>219000</v>
      </c>
      <c r="I26" s="10">
        <f t="shared" si="3"/>
        <v>49000</v>
      </c>
      <c r="J26" s="10">
        <f t="shared" si="3"/>
        <v>520600</v>
      </c>
      <c r="K26" s="10">
        <f t="shared" si="3"/>
        <v>271120</v>
      </c>
      <c r="L26" s="43">
        <f t="shared" si="3"/>
        <v>5850530</v>
      </c>
      <c r="M26" s="56">
        <f>SUM(M7:M24)</f>
        <v>857760</v>
      </c>
      <c r="N26" s="43">
        <f>SUM(N7+N24)</f>
        <v>6708290</v>
      </c>
    </row>
    <row r="27" spans="1:14" ht="14.25">
      <c r="A27" s="17" t="s">
        <v>37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65"/>
      <c r="M27" s="66"/>
      <c r="N27" s="65"/>
    </row>
    <row r="28" spans="1:14" ht="14.25">
      <c r="A28" s="19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7"/>
      <c r="M28" s="68"/>
      <c r="N28" s="69"/>
    </row>
    <row r="29" spans="1:14" ht="15">
      <c r="A29" s="20" t="s">
        <v>30</v>
      </c>
      <c r="B29" s="12">
        <v>3400</v>
      </c>
      <c r="C29" s="12">
        <v>1991</v>
      </c>
      <c r="D29" s="12">
        <v>3370</v>
      </c>
      <c r="E29" s="12">
        <v>2972</v>
      </c>
      <c r="F29" s="12">
        <v>3830</v>
      </c>
      <c r="G29" s="12">
        <v>3186</v>
      </c>
      <c r="H29" s="12">
        <v>276</v>
      </c>
      <c r="I29" s="12">
        <v>1103</v>
      </c>
      <c r="J29" s="12">
        <v>1287</v>
      </c>
      <c r="K29" s="12"/>
      <c r="L29" s="70">
        <f>SUM(B29:K29)</f>
        <v>21415</v>
      </c>
      <c r="M29" s="71">
        <v>3585</v>
      </c>
      <c r="N29" s="72">
        <f>SUM(L29:M29)</f>
        <v>25000</v>
      </c>
    </row>
    <row r="30" spans="1:14" ht="15">
      <c r="A30" s="20" t="s">
        <v>31</v>
      </c>
      <c r="B30" s="12">
        <v>26061</v>
      </c>
      <c r="C30" s="12">
        <v>15260</v>
      </c>
      <c r="D30" s="12">
        <v>25826</v>
      </c>
      <c r="E30" s="12">
        <v>22774</v>
      </c>
      <c r="F30" s="12">
        <v>29347</v>
      </c>
      <c r="G30" s="12">
        <v>24417</v>
      </c>
      <c r="H30" s="12">
        <v>2113</v>
      </c>
      <c r="I30" s="12">
        <v>8452</v>
      </c>
      <c r="J30" s="12">
        <v>9861</v>
      </c>
      <c r="K30" s="12"/>
      <c r="L30" s="70">
        <f>SUM(B30:K30)</f>
        <v>164111</v>
      </c>
      <c r="M30" s="71">
        <v>27469</v>
      </c>
      <c r="N30" s="72">
        <f>SUM(L30:M30)</f>
        <v>191580</v>
      </c>
    </row>
    <row r="31" spans="1:14" ht="15">
      <c r="A31" s="21" t="s">
        <v>36</v>
      </c>
      <c r="B31" s="12">
        <v>1928</v>
      </c>
      <c r="C31" s="12">
        <v>1129</v>
      </c>
      <c r="D31" s="12">
        <v>1910</v>
      </c>
      <c r="E31" s="12">
        <v>1684</v>
      </c>
      <c r="F31" s="12">
        <v>2171</v>
      </c>
      <c r="G31" s="12">
        <v>1806</v>
      </c>
      <c r="H31" s="12">
        <v>156</v>
      </c>
      <c r="I31" s="12">
        <v>625</v>
      </c>
      <c r="J31" s="12">
        <v>729</v>
      </c>
      <c r="K31" s="12"/>
      <c r="L31" s="73">
        <f>SUM(B31:K31)</f>
        <v>12138</v>
      </c>
      <c r="M31" s="74">
        <v>2032</v>
      </c>
      <c r="N31" s="75">
        <f>SUM(L31:M31)</f>
        <v>14170</v>
      </c>
    </row>
    <row r="32" spans="1:14" ht="14.25">
      <c r="A32" s="22" t="s">
        <v>39</v>
      </c>
      <c r="B32" s="76">
        <f>SUM(B29:B31)</f>
        <v>31389</v>
      </c>
      <c r="C32" s="76">
        <f aca="true" t="shared" si="4" ref="C32:N32">SUM(C29:C31)</f>
        <v>18380</v>
      </c>
      <c r="D32" s="76">
        <f t="shared" si="4"/>
        <v>31106</v>
      </c>
      <c r="E32" s="76">
        <f t="shared" si="4"/>
        <v>27430</v>
      </c>
      <c r="F32" s="76">
        <f t="shared" si="4"/>
        <v>35348</v>
      </c>
      <c r="G32" s="76">
        <f t="shared" si="4"/>
        <v>29409</v>
      </c>
      <c r="H32" s="76">
        <f t="shared" si="4"/>
        <v>2545</v>
      </c>
      <c r="I32" s="76">
        <f t="shared" si="4"/>
        <v>10180</v>
      </c>
      <c r="J32" s="76">
        <f t="shared" si="4"/>
        <v>11877</v>
      </c>
      <c r="K32" s="59"/>
      <c r="L32" s="77">
        <f t="shared" si="4"/>
        <v>197664</v>
      </c>
      <c r="M32" s="78">
        <f t="shared" si="4"/>
        <v>33086</v>
      </c>
      <c r="N32" s="79">
        <f t="shared" si="4"/>
        <v>230750</v>
      </c>
    </row>
    <row r="33" spans="1:14" ht="15.75" thickBot="1">
      <c r="A33" s="23" t="s">
        <v>40</v>
      </c>
      <c r="B33" s="80">
        <v>11919</v>
      </c>
      <c r="C33" s="80">
        <v>6980</v>
      </c>
      <c r="D33" s="80">
        <v>11812</v>
      </c>
      <c r="E33" s="80">
        <v>10416</v>
      </c>
      <c r="F33" s="80">
        <v>13421</v>
      </c>
      <c r="G33" s="80">
        <v>11167</v>
      </c>
      <c r="H33" s="80">
        <v>966</v>
      </c>
      <c r="I33" s="80">
        <v>3866</v>
      </c>
      <c r="J33" s="80">
        <v>4510</v>
      </c>
      <c r="K33" s="60"/>
      <c r="L33" s="81">
        <f>SUM(B33:K33)</f>
        <v>75057</v>
      </c>
      <c r="M33" s="82">
        <v>12563</v>
      </c>
      <c r="N33" s="83">
        <f>SUM(L33:M33)</f>
        <v>87620</v>
      </c>
    </row>
    <row r="34" spans="1:14" ht="15.75" thickBot="1" thickTop="1">
      <c r="A34" s="24" t="s">
        <v>41</v>
      </c>
      <c r="B34" s="84">
        <f>SUM(B32:B33)</f>
        <v>43308</v>
      </c>
      <c r="C34" s="84">
        <f aca="true" t="shared" si="5" ref="C34:M34">SUM(C32:C33)</f>
        <v>25360</v>
      </c>
      <c r="D34" s="84">
        <f t="shared" si="5"/>
        <v>42918</v>
      </c>
      <c r="E34" s="84">
        <f t="shared" si="5"/>
        <v>37846</v>
      </c>
      <c r="F34" s="84">
        <f t="shared" si="5"/>
        <v>48769</v>
      </c>
      <c r="G34" s="84">
        <f t="shared" si="5"/>
        <v>40576</v>
      </c>
      <c r="H34" s="84">
        <f t="shared" si="5"/>
        <v>3511</v>
      </c>
      <c r="I34" s="84">
        <f t="shared" si="5"/>
        <v>14046</v>
      </c>
      <c r="J34" s="84">
        <f t="shared" si="5"/>
        <v>16387</v>
      </c>
      <c r="K34" s="61"/>
      <c r="L34" s="85">
        <f t="shared" si="5"/>
        <v>272721</v>
      </c>
      <c r="M34" s="86">
        <f t="shared" si="5"/>
        <v>45649</v>
      </c>
      <c r="N34" s="87">
        <f>SUM(N32:N33)</f>
        <v>318370</v>
      </c>
    </row>
    <row r="35" spans="1:14" ht="15.75" thickBot="1" thickTop="1">
      <c r="A35" s="24" t="s">
        <v>42</v>
      </c>
      <c r="B35" s="84">
        <v>590</v>
      </c>
      <c r="C35" s="84">
        <v>346</v>
      </c>
      <c r="D35" s="84">
        <v>585</v>
      </c>
      <c r="E35" s="84">
        <v>516</v>
      </c>
      <c r="F35" s="84">
        <v>665</v>
      </c>
      <c r="G35" s="84">
        <v>553</v>
      </c>
      <c r="H35" s="84">
        <v>48</v>
      </c>
      <c r="I35" s="84">
        <v>191</v>
      </c>
      <c r="J35" s="84">
        <v>223</v>
      </c>
      <c r="K35" s="61"/>
      <c r="L35" s="88">
        <f>SUM(B35:K35)</f>
        <v>3717</v>
      </c>
      <c r="M35" s="86">
        <v>622</v>
      </c>
      <c r="N35" s="87">
        <f>SUM(L35:M35)+1</f>
        <v>4340</v>
      </c>
    </row>
    <row r="36" spans="1:14" ht="15.75" thickBot="1" thickTop="1">
      <c r="A36" s="25" t="s">
        <v>43</v>
      </c>
      <c r="B36" s="89">
        <v>1905</v>
      </c>
      <c r="C36" s="89">
        <v>1115</v>
      </c>
      <c r="D36" s="89">
        <v>1887</v>
      </c>
      <c r="E36" s="89">
        <v>1664</v>
      </c>
      <c r="F36" s="89">
        <v>2145</v>
      </c>
      <c r="G36" s="89">
        <v>1784</v>
      </c>
      <c r="H36" s="89">
        <v>154</v>
      </c>
      <c r="I36" s="89">
        <v>618</v>
      </c>
      <c r="J36" s="89">
        <v>721</v>
      </c>
      <c r="K36" s="14"/>
      <c r="L36" s="88">
        <f>SUM(B36:K36)</f>
        <v>11993</v>
      </c>
      <c r="M36" s="90">
        <v>2007</v>
      </c>
      <c r="N36" s="87">
        <f>SUM(L36:M36)</f>
        <v>14000</v>
      </c>
    </row>
    <row r="37" spans="1:14" ht="15.75" thickBot="1" thickTop="1">
      <c r="A37" s="26" t="s">
        <v>13</v>
      </c>
      <c r="B37" s="62">
        <f>SUM(B26+B34+B35+B36)</f>
        <v>778803</v>
      </c>
      <c r="C37" s="62">
        <f aca="true" t="shared" si="6" ref="C37:M37">SUM(C26+C34+C35+C36)</f>
        <v>659821</v>
      </c>
      <c r="D37" s="62">
        <f t="shared" si="6"/>
        <v>809910</v>
      </c>
      <c r="E37" s="62">
        <f t="shared" si="6"/>
        <v>963306</v>
      </c>
      <c r="F37" s="62">
        <f t="shared" si="6"/>
        <v>1531589</v>
      </c>
      <c r="G37" s="62">
        <f t="shared" si="6"/>
        <v>299913</v>
      </c>
      <c r="H37" s="62">
        <f t="shared" si="6"/>
        <v>222713</v>
      </c>
      <c r="I37" s="62">
        <f t="shared" si="6"/>
        <v>63855</v>
      </c>
      <c r="J37" s="62">
        <f t="shared" si="6"/>
        <v>537931</v>
      </c>
      <c r="K37" s="62">
        <f t="shared" si="6"/>
        <v>271120</v>
      </c>
      <c r="L37" s="91">
        <f>SUM(B37:K37)</f>
        <v>6138961</v>
      </c>
      <c r="M37" s="56">
        <f t="shared" si="6"/>
        <v>906038</v>
      </c>
      <c r="N37" s="43">
        <f>SUM(N26+N34+N35+N36)</f>
        <v>7045000</v>
      </c>
    </row>
    <row r="38" spans="1:14" ht="36.75" customHeight="1">
      <c r="A38" s="104" t="s">
        <v>52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4.25">
      <c r="A39" s="105" t="s">
        <v>46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5" ht="15" thickBot="1">
      <c r="A40" s="106" t="s">
        <v>32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"/>
    </row>
    <row r="41" spans="1:14" ht="15">
      <c r="A41" s="6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64"/>
    </row>
    <row r="42" spans="1:14" ht="15" thickBot="1">
      <c r="A42" s="24" t="s">
        <v>55</v>
      </c>
      <c r="B42" s="13" t="s">
        <v>0</v>
      </c>
      <c r="C42" s="13" t="s">
        <v>1</v>
      </c>
      <c r="D42" s="13" t="s">
        <v>2</v>
      </c>
      <c r="E42" s="13" t="s">
        <v>3</v>
      </c>
      <c r="F42" s="13" t="s">
        <v>4</v>
      </c>
      <c r="G42" s="13" t="s">
        <v>5</v>
      </c>
      <c r="H42" s="13" t="s">
        <v>25</v>
      </c>
      <c r="I42" s="13" t="s">
        <v>18</v>
      </c>
      <c r="J42" s="13" t="s">
        <v>6</v>
      </c>
      <c r="K42" s="13" t="s">
        <v>14</v>
      </c>
      <c r="L42" s="13" t="s">
        <v>7</v>
      </c>
      <c r="M42" s="13" t="s">
        <v>8</v>
      </c>
      <c r="N42" s="34" t="s">
        <v>9</v>
      </c>
    </row>
    <row r="43" spans="1:14" ht="15.75" thickTop="1">
      <c r="A43" s="35" t="s">
        <v>33</v>
      </c>
      <c r="B43" s="92">
        <v>590258</v>
      </c>
      <c r="C43" s="92">
        <v>585863</v>
      </c>
      <c r="D43" s="92">
        <v>706790</v>
      </c>
      <c r="E43" s="92">
        <v>518398</v>
      </c>
      <c r="F43" s="92">
        <v>1007153</v>
      </c>
      <c r="G43" s="92">
        <v>233868</v>
      </c>
      <c r="H43" s="92">
        <v>46611</v>
      </c>
      <c r="I43" s="92">
        <v>47837</v>
      </c>
      <c r="J43" s="98">
        <v>126576</v>
      </c>
      <c r="K43" s="99">
        <v>160177</v>
      </c>
      <c r="L43" s="99">
        <f>SUM(B43:K43)</f>
        <v>4023531</v>
      </c>
      <c r="M43" s="98">
        <v>192273</v>
      </c>
      <c r="N43" s="100">
        <f>SUM(L43:M43)+1</f>
        <v>4215805</v>
      </c>
    </row>
    <row r="44" spans="1:14" ht="15">
      <c r="A44" s="21" t="s">
        <v>35</v>
      </c>
      <c r="B44" s="93">
        <v>54998</v>
      </c>
      <c r="C44" s="96">
        <v>41367</v>
      </c>
      <c r="D44" s="96">
        <v>67685</v>
      </c>
      <c r="E44" s="96">
        <v>44843</v>
      </c>
      <c r="F44" s="96">
        <v>71301</v>
      </c>
      <c r="G44" s="96">
        <v>14106</v>
      </c>
      <c r="H44" s="96">
        <v>13590</v>
      </c>
      <c r="I44" s="96">
        <v>15882</v>
      </c>
      <c r="J44" s="93">
        <v>7601</v>
      </c>
      <c r="K44" s="93">
        <v>7583</v>
      </c>
      <c r="L44" s="93">
        <f>SUM(B44:K44)</f>
        <v>338956</v>
      </c>
      <c r="M44" s="93">
        <v>696590</v>
      </c>
      <c r="N44" s="101">
        <f>SUM(L44:M44)</f>
        <v>1035546</v>
      </c>
    </row>
    <row r="45" spans="1:14" ht="15.75" thickBot="1">
      <c r="A45" s="36" t="s">
        <v>34</v>
      </c>
      <c r="B45" s="94">
        <v>133547</v>
      </c>
      <c r="C45" s="94">
        <v>32591</v>
      </c>
      <c r="D45" s="94">
        <v>35435</v>
      </c>
      <c r="E45" s="94">
        <v>400065</v>
      </c>
      <c r="F45" s="94">
        <v>453135</v>
      </c>
      <c r="G45" s="94">
        <v>51939</v>
      </c>
      <c r="H45" s="94">
        <v>162512</v>
      </c>
      <c r="I45" s="97">
        <v>136</v>
      </c>
      <c r="J45" s="94">
        <v>403754</v>
      </c>
      <c r="K45" s="94">
        <v>103360</v>
      </c>
      <c r="L45" s="94">
        <f>SUM(B45:K45)</f>
        <v>1776474</v>
      </c>
      <c r="M45" s="94">
        <v>17175</v>
      </c>
      <c r="N45" s="102">
        <f>SUM(L45:M45)</f>
        <v>1793649</v>
      </c>
    </row>
    <row r="46" spans="1:14" ht="15.75" thickBot="1" thickTop="1">
      <c r="A46" s="37" t="s">
        <v>15</v>
      </c>
      <c r="B46" s="95">
        <f aca="true" t="shared" si="7" ref="B46:K46">SUM(B43:B45)</f>
        <v>778803</v>
      </c>
      <c r="C46" s="95">
        <f t="shared" si="7"/>
        <v>659821</v>
      </c>
      <c r="D46" s="95">
        <f t="shared" si="7"/>
        <v>809910</v>
      </c>
      <c r="E46" s="95">
        <f t="shared" si="7"/>
        <v>963306</v>
      </c>
      <c r="F46" s="95">
        <f t="shared" si="7"/>
        <v>1531589</v>
      </c>
      <c r="G46" s="95">
        <f t="shared" si="7"/>
        <v>299913</v>
      </c>
      <c r="H46" s="95">
        <f t="shared" si="7"/>
        <v>222713</v>
      </c>
      <c r="I46" s="95">
        <f t="shared" si="7"/>
        <v>63855</v>
      </c>
      <c r="J46" s="95">
        <f t="shared" si="7"/>
        <v>537931</v>
      </c>
      <c r="K46" s="95">
        <f t="shared" si="7"/>
        <v>271120</v>
      </c>
      <c r="L46" s="95">
        <f>SUM(B46:K46)</f>
        <v>6138961</v>
      </c>
      <c r="M46" s="95">
        <f>SUM(M43:M45)</f>
        <v>906038</v>
      </c>
      <c r="N46" s="103">
        <f>SUM(N43:N45)</f>
        <v>7045000</v>
      </c>
    </row>
    <row r="47" spans="1:14" ht="15">
      <c r="A47" s="3" t="s">
        <v>24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13.5">
      <c r="A48" s="57"/>
    </row>
    <row r="50" ht="12.75">
      <c r="A50" s="4"/>
    </row>
    <row r="51" ht="12.75">
      <c r="A51" s="5"/>
    </row>
    <row r="52" ht="12.75">
      <c r="A52" s="6"/>
    </row>
  </sheetData>
  <mergeCells count="7">
    <mergeCell ref="A38:N38"/>
    <mergeCell ref="A39:N39"/>
    <mergeCell ref="A40:N40"/>
    <mergeCell ref="A1:N1"/>
    <mergeCell ref="A2:N2"/>
    <mergeCell ref="A3:N3"/>
    <mergeCell ref="A4:N4"/>
  </mergeCells>
  <printOptions horizontalCentered="1"/>
  <pageMargins left="1" right="1" top="1" bottom="1" header="0.7" footer="0.7"/>
  <pageSetup firstPageNumber="7" useFirstPageNumber="1" fitToHeight="1" fitToWidth="1" horizontalDpi="600" verticalDpi="600" orientation="landscape" scale="56" r:id="rId1"/>
  <headerFooter alignWithMargins="0">
    <oddFooter>&amp;C&amp;"Times New Roman,Regular"&amp;11Technical Info - 17</oddFooter>
  </headerFooter>
  <ignoredErrors>
    <ignoredError sqref="M26 L24 L32 N32 L34 L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Chantel Sabus</cp:lastModifiedBy>
  <cp:lastPrinted>2008-01-30T16:08:51Z</cp:lastPrinted>
  <dcterms:created xsi:type="dcterms:W3CDTF">2003-01-10T21:59:45Z</dcterms:created>
  <dcterms:modified xsi:type="dcterms:W3CDTF">2009-05-12T13:24:27Z</dcterms:modified>
  <cp:category/>
  <cp:version/>
  <cp:contentType/>
  <cp:contentStatus/>
</cp:coreProperties>
</file>