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8075" windowHeight="7680"/>
  </bookViews>
  <sheets>
    <sheet name="NSF Funding by Account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2" i="1"/>
  <c r="D12"/>
  <c r="C12"/>
  <c r="B12"/>
  <c r="E11"/>
  <c r="F11" s="1"/>
  <c r="G11" s="1"/>
  <c r="D11"/>
  <c r="C11"/>
  <c r="B11"/>
  <c r="E10"/>
  <c r="F10" s="1"/>
  <c r="G10" s="1"/>
  <c r="D10"/>
  <c r="B10"/>
  <c r="E9"/>
  <c r="D9"/>
  <c r="F9" s="1"/>
  <c r="G9" s="1"/>
  <c r="B9"/>
  <c r="E8"/>
  <c r="F8" s="1"/>
  <c r="G8" s="1"/>
  <c r="D8"/>
  <c r="C8"/>
  <c r="B8"/>
  <c r="E7"/>
  <c r="F7" s="1"/>
  <c r="G7" s="1"/>
  <c r="D7"/>
  <c r="C7"/>
  <c r="B7"/>
  <c r="E6"/>
  <c r="F6" s="1"/>
  <c r="G6" s="1"/>
  <c r="D6"/>
  <c r="C6"/>
  <c r="B6"/>
  <c r="F12" l="1"/>
  <c r="G12" s="1"/>
</calcChain>
</file>

<file path=xl/sharedStrings.xml><?xml version="1.0" encoding="utf-8"?>
<sst xmlns="http://schemas.openxmlformats.org/spreadsheetml/2006/main" count="21" uniqueCount="19">
  <si>
    <t>NSF Funding by Account</t>
  </si>
  <si>
    <t>(Dollars in Millions)</t>
  </si>
  <si>
    <t>FY 2009 Omnibus Actual</t>
  </si>
  <si>
    <t>FY 2009 ARRA
Actual</t>
  </si>
  <si>
    <t>FY 2010 Estimate</t>
  </si>
  <si>
    <t>FY 2011 Request</t>
  </si>
  <si>
    <t>Change over</t>
  </si>
  <si>
    <t>Amount</t>
  </si>
  <si>
    <t>Percent</t>
  </si>
  <si>
    <r>
      <t>Research &amp; Related Activities</t>
    </r>
    <r>
      <rPr>
        <vertAlign val="superscript"/>
        <sz val="10"/>
        <rFont val="Times New Roman"/>
        <family val="1"/>
      </rPr>
      <t>1</t>
    </r>
  </si>
  <si>
    <t>Education &amp; Human Resources</t>
  </si>
  <si>
    <t>Agency Operations &amp; Award Management</t>
  </si>
  <si>
    <t>-</t>
  </si>
  <si>
    <t>National Science Board</t>
  </si>
  <si>
    <t>Office of Inspector General</t>
  </si>
  <si>
    <t>Total, NSF</t>
  </si>
  <si>
    <t>Totals may not add due to rounding.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</si>
  <si>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Funding for FY 2010 excludes a one-time appropriation transfer of $54.0 million to U.S. Coast Guard per P.L. 111-117.</t>
    </r>
  </si>
  <si>
    <t>Major Research Equipment &amp; Facilities
   Construction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</si>
</sst>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0.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8" xfId="0" applyFont="1" applyBorder="1" applyAlignment="1">
      <alignment horizontal="right" wrapText="1"/>
    </xf>
    <xf numFmtId="0" fontId="3" fillId="0" borderId="0" xfId="0" applyFont="1" applyBorder="1"/>
    <xf numFmtId="164" fontId="3" fillId="0" borderId="0" xfId="0" applyNumberFormat="1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164" fontId="3" fillId="0" borderId="0" xfId="0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4" fontId="3" fillId="0" borderId="0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vertical="top"/>
    </xf>
    <xf numFmtId="4" fontId="3" fillId="0" borderId="5" xfId="0" applyNumberFormat="1" applyFont="1" applyBorder="1" applyAlignment="1">
      <alignment vertical="top"/>
    </xf>
    <xf numFmtId="4" fontId="3" fillId="0" borderId="6" xfId="0" applyNumberFormat="1" applyFont="1" applyBorder="1" applyAlignment="1">
      <alignment vertical="top"/>
    </xf>
    <xf numFmtId="4" fontId="3" fillId="0" borderId="0" xfId="0" applyNumberFormat="1" applyFont="1" applyBorder="1" applyAlignment="1">
      <alignment horizontal="right" vertical="top"/>
    </xf>
    <xf numFmtId="165" fontId="3" fillId="0" borderId="0" xfId="1" applyNumberFormat="1" applyFont="1" applyBorder="1" applyAlignment="1">
      <alignment horizontal="right" vertical="top"/>
    </xf>
    <xf numFmtId="4" fontId="3" fillId="0" borderId="5" xfId="0" applyNumberFormat="1" applyFont="1" applyBorder="1" applyAlignment="1">
      <alignment horizontal="right"/>
    </xf>
    <xf numFmtId="0" fontId="3" fillId="0" borderId="8" xfId="0" applyFont="1" applyBorder="1"/>
    <xf numFmtId="4" fontId="3" fillId="0" borderId="8" xfId="0" applyNumberFormat="1" applyFont="1" applyBorder="1"/>
    <xf numFmtId="4" fontId="3" fillId="0" borderId="9" xfId="0" applyNumberFormat="1" applyFont="1" applyBorder="1"/>
    <xf numFmtId="4" fontId="3" fillId="0" borderId="10" xfId="0" applyNumberFormat="1" applyFont="1" applyBorder="1"/>
    <xf numFmtId="4" fontId="3" fillId="0" borderId="8" xfId="0" applyNumberFormat="1" applyFont="1" applyBorder="1" applyAlignment="1">
      <alignment horizontal="right"/>
    </xf>
    <xf numFmtId="165" fontId="3" fillId="0" borderId="8" xfId="1" applyNumberFormat="1" applyFont="1" applyBorder="1" applyAlignment="1">
      <alignment horizontal="right"/>
    </xf>
    <xf numFmtId="0" fontId="5" fillId="0" borderId="11" xfId="0" applyFont="1" applyBorder="1"/>
    <xf numFmtId="164" fontId="5" fillId="0" borderId="11" xfId="0" applyNumberFormat="1" applyFont="1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164" fontId="5" fillId="0" borderId="11" xfId="0" applyNumberFormat="1" applyFont="1" applyBorder="1" applyAlignment="1">
      <alignment horizontal="right"/>
    </xf>
    <xf numFmtId="165" fontId="5" fillId="0" borderId="11" xfId="1" applyNumberFormat="1" applyFont="1" applyBorder="1" applyAlignment="1">
      <alignment horizontal="right"/>
    </xf>
    <xf numFmtId="0" fontId="6" fillId="0" borderId="0" xfId="0" applyFont="1" applyFill="1" applyBorder="1"/>
    <xf numFmtId="0" fontId="6" fillId="0" borderId="0" xfId="0" applyFont="1"/>
    <xf numFmtId="164" fontId="6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_Budget%20Cycle\FY_2011_Congressional%20Request\FY11%20CJ%20Thematics\FY11%20Congr%20Request%20and%20FY10%20Estimate%20Thematic%20Roll-up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FY 2009 Omnibus Actual"/>
      <sheetName val="FY 2009 ARRA Actual"/>
      <sheetName val="FY 2009 Total Actual"/>
      <sheetName val="FY 2010 Request"/>
      <sheetName val="Delta FY10 Req to FY10 Est"/>
      <sheetName val="FY 2010 Estimate"/>
      <sheetName val="Delta FY10 Est to FY11 Req"/>
      <sheetName val="FY 2011 Request"/>
      <sheetName val="NSF Summary"/>
      <sheetName val="NSF by Acct&amp;SOG"/>
      <sheetName val="NSF NSTC Xcuts"/>
      <sheetName val="Xfdn Acts"/>
      <sheetName val="CTE"/>
      <sheetName val="NSF Select Xcuts"/>
      <sheetName val="NSF Centers"/>
      <sheetName val="HSA"/>
      <sheetName val="BP"/>
      <sheetName val="LearningByLevOfEd"/>
      <sheetName val="LearningXwalk"/>
      <sheetName val="CI"/>
      <sheetName val="RschInfrastruct"/>
      <sheetName val="Facs Preconstr Planng"/>
      <sheetName val="ACC Inventory"/>
      <sheetName val="NNI by PCA"/>
      <sheetName val="USGCRP by Comp"/>
      <sheetName val="NITRD by PCA"/>
      <sheetName val="EHR by Pgm"/>
      <sheetName val="DirBySOG-NSF"/>
      <sheetName val="DirBySOG-Dir"/>
      <sheetName val="NSFByAct-Subact"/>
      <sheetName val="Stub Changes"/>
      <sheetName val="PY-CY Adjust"/>
    </sheetNames>
    <sheetDataSet>
      <sheetData sheetId="0" refreshError="1"/>
      <sheetData sheetId="1" refreshError="1">
        <row r="163">
          <cell r="R163">
            <v>5152.3850526100014</v>
          </cell>
          <cell r="S163">
            <v>845.51540399999999</v>
          </cell>
          <cell r="T163">
            <v>160.7551</v>
          </cell>
          <cell r="U163">
            <v>294.08685000000003</v>
          </cell>
          <cell r="V163">
            <v>4.023771</v>
          </cell>
          <cell r="W163">
            <v>11.992834999999999</v>
          </cell>
          <cell r="X163">
            <v>6468.7590126100013</v>
          </cell>
        </row>
      </sheetData>
      <sheetData sheetId="2" refreshError="1">
        <row r="163">
          <cell r="R163">
            <v>2062.6441409999998</v>
          </cell>
          <cell r="S163">
            <v>85</v>
          </cell>
          <cell r="T163">
            <v>254</v>
          </cell>
          <cell r="W163">
            <v>1.847E-2</v>
          </cell>
          <cell r="X163">
            <v>2401.6626109999997</v>
          </cell>
        </row>
      </sheetData>
      <sheetData sheetId="3" refreshError="1"/>
      <sheetData sheetId="4" refreshError="1"/>
      <sheetData sheetId="5" refreshError="1"/>
      <sheetData sheetId="6" refreshError="1">
        <row r="162">
          <cell r="Q162">
            <v>5563.9199999999992</v>
          </cell>
          <cell r="R162">
            <v>872.7600000000001</v>
          </cell>
          <cell r="S162">
            <v>117.29</v>
          </cell>
          <cell r="T162">
            <v>300</v>
          </cell>
          <cell r="U162">
            <v>4.54</v>
          </cell>
          <cell r="V162">
            <v>14</v>
          </cell>
          <cell r="W162">
            <v>6872.5099999999993</v>
          </cell>
        </row>
      </sheetData>
      <sheetData sheetId="7" refreshError="1"/>
      <sheetData sheetId="8" refreshError="1">
        <row r="162">
          <cell r="R162">
            <v>6018.829999999999</v>
          </cell>
          <cell r="S162">
            <v>892.00000000000011</v>
          </cell>
          <cell r="T162">
            <v>165.19</v>
          </cell>
          <cell r="U162">
            <v>329.19</v>
          </cell>
          <cell r="V162">
            <v>4.84</v>
          </cell>
          <cell r="W162">
            <v>14.35</v>
          </cell>
          <cell r="X162">
            <v>7424.4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workbookViewId="0">
      <selection activeCell="A16" sqref="A16"/>
    </sheetView>
  </sheetViews>
  <sheetFormatPr defaultRowHeight="15"/>
  <cols>
    <col min="1" max="1" width="34.28515625" customWidth="1"/>
  </cols>
  <sheetData>
    <row r="1" spans="1:7">
      <c r="A1" s="34" t="s">
        <v>0</v>
      </c>
      <c r="B1" s="34"/>
      <c r="C1" s="34"/>
      <c r="D1" s="34"/>
      <c r="E1" s="34"/>
      <c r="F1" s="34"/>
      <c r="G1" s="34"/>
    </row>
    <row r="2" spans="1:7" ht="15.75" thickBot="1">
      <c r="A2" s="35" t="s">
        <v>1</v>
      </c>
      <c r="B2" s="35"/>
      <c r="C2" s="35"/>
      <c r="D2" s="35"/>
      <c r="E2" s="35"/>
      <c r="F2" s="35"/>
      <c r="G2" s="35"/>
    </row>
    <row r="3" spans="1:7">
      <c r="A3" s="36"/>
      <c r="B3" s="39" t="s">
        <v>2</v>
      </c>
      <c r="C3" s="42" t="s">
        <v>3</v>
      </c>
      <c r="D3" s="45" t="s">
        <v>4</v>
      </c>
      <c r="E3" s="45" t="s">
        <v>5</v>
      </c>
      <c r="F3" s="48" t="s">
        <v>6</v>
      </c>
      <c r="G3" s="48"/>
    </row>
    <row r="4" spans="1:7">
      <c r="A4" s="37"/>
      <c r="B4" s="40"/>
      <c r="C4" s="43"/>
      <c r="D4" s="46"/>
      <c r="E4" s="46"/>
      <c r="F4" s="49" t="s">
        <v>4</v>
      </c>
      <c r="G4" s="50"/>
    </row>
    <row r="5" spans="1:7">
      <c r="A5" s="38"/>
      <c r="B5" s="41"/>
      <c r="C5" s="44"/>
      <c r="D5" s="47"/>
      <c r="E5" s="47"/>
      <c r="F5" s="1" t="s">
        <v>7</v>
      </c>
      <c r="G5" s="1" t="s">
        <v>8</v>
      </c>
    </row>
    <row r="6" spans="1:7" ht="16.5">
      <c r="A6" s="2" t="s">
        <v>9</v>
      </c>
      <c r="B6" s="3">
        <f>'[1]FY 2009 Omnibus Actual'!$R$163</f>
        <v>5152.3850526100014</v>
      </c>
      <c r="C6" s="4">
        <f>'[1]FY 2009 ARRA Actual'!$R$163</f>
        <v>2062.6441409999998</v>
      </c>
      <c r="D6" s="5">
        <f>'[1]FY 2010 Estimate'!$Q$162</f>
        <v>5563.9199999999992</v>
      </c>
      <c r="E6" s="5">
        <f>'[1]FY 2011 Request'!$R$162</f>
        <v>6018.829999999999</v>
      </c>
      <c r="F6" s="6">
        <f>E6-D6</f>
        <v>454.90999999999985</v>
      </c>
      <c r="G6" s="7">
        <f>F6/D6</f>
        <v>8.1760701088441232E-2</v>
      </c>
    </row>
    <row r="7" spans="1:7">
      <c r="A7" s="2" t="s">
        <v>10</v>
      </c>
      <c r="B7" s="8">
        <f>'[1]FY 2009 Omnibus Actual'!$S$163</f>
        <v>845.51540399999999</v>
      </c>
      <c r="C7" s="9">
        <f>'[1]FY 2009 ARRA Actual'!$S$163</f>
        <v>85</v>
      </c>
      <c r="D7" s="10">
        <f>'[1]FY 2010 Estimate'!$R$162</f>
        <v>872.7600000000001</v>
      </c>
      <c r="E7" s="10">
        <f>'[1]FY 2011 Request'!$S$162</f>
        <v>892.00000000000011</v>
      </c>
      <c r="F7" s="11">
        <f>E7-D7</f>
        <v>19.240000000000009</v>
      </c>
      <c r="G7" s="7">
        <f>F7/D7</f>
        <v>2.204500664558413E-2</v>
      </c>
    </row>
    <row r="8" spans="1:7" ht="26.25">
      <c r="A8" s="12" t="s">
        <v>18</v>
      </c>
      <c r="B8" s="13">
        <f>'[1]FY 2009 Omnibus Actual'!$T$163</f>
        <v>160.7551</v>
      </c>
      <c r="C8" s="14">
        <f>'[1]FY 2009 ARRA Actual'!$T$163</f>
        <v>254</v>
      </c>
      <c r="D8" s="15">
        <f>'[1]FY 2010 Estimate'!$S$162</f>
        <v>117.29</v>
      </c>
      <c r="E8" s="15">
        <f>'[1]FY 2011 Request'!$T$162</f>
        <v>165.19</v>
      </c>
      <c r="F8" s="16">
        <f>E8-D8</f>
        <v>47.899999999999991</v>
      </c>
      <c r="G8" s="17">
        <f>F8/D8</f>
        <v>0.40838946201722215</v>
      </c>
    </row>
    <row r="9" spans="1:7">
      <c r="A9" s="2" t="s">
        <v>11</v>
      </c>
      <c r="B9" s="8">
        <f>'[1]FY 2009 Omnibus Actual'!$U$163</f>
        <v>294.08685000000003</v>
      </c>
      <c r="C9" s="18" t="s">
        <v>12</v>
      </c>
      <c r="D9" s="10">
        <f>'[1]FY 2010 Estimate'!$T$162</f>
        <v>300</v>
      </c>
      <c r="E9" s="10">
        <f>'[1]FY 2011 Request'!$U$162</f>
        <v>329.19</v>
      </c>
      <c r="F9" s="11">
        <f>E9-D9</f>
        <v>29.189999999999998</v>
      </c>
      <c r="G9" s="7">
        <f>F9/D9</f>
        <v>9.7299999999999998E-2</v>
      </c>
    </row>
    <row r="10" spans="1:7">
      <c r="A10" s="2" t="s">
        <v>13</v>
      </c>
      <c r="B10" s="8">
        <f>'[1]FY 2009 Omnibus Actual'!$V$163</f>
        <v>4.023771</v>
      </c>
      <c r="C10" s="18" t="s">
        <v>12</v>
      </c>
      <c r="D10" s="10">
        <f>'[1]FY 2010 Estimate'!$U$162</f>
        <v>4.54</v>
      </c>
      <c r="E10" s="10">
        <f>'[1]FY 2011 Request'!$V$162</f>
        <v>4.84</v>
      </c>
      <c r="F10" s="11">
        <f>E10-D10</f>
        <v>0.29999999999999982</v>
      </c>
      <c r="G10" s="7">
        <f>F10/D10</f>
        <v>6.607929515418498E-2</v>
      </c>
    </row>
    <row r="11" spans="1:7">
      <c r="A11" s="19" t="s">
        <v>14</v>
      </c>
      <c r="B11" s="20">
        <f>'[1]FY 2009 Omnibus Actual'!$W$163</f>
        <v>11.992834999999999</v>
      </c>
      <c r="C11" s="21">
        <f>'[1]FY 2009 ARRA Actual'!$W$163</f>
        <v>1.847E-2</v>
      </c>
      <c r="D11" s="22">
        <f>'[1]FY 2010 Estimate'!$V$162</f>
        <v>14</v>
      </c>
      <c r="E11" s="22">
        <f>'[1]FY 2011 Request'!$W$162</f>
        <v>14.35</v>
      </c>
      <c r="F11" s="23">
        <f>E11-D11</f>
        <v>0.34999999999999964</v>
      </c>
      <c r="G11" s="24">
        <f>F11/D11</f>
        <v>2.4999999999999974E-2</v>
      </c>
    </row>
    <row r="12" spans="1:7" ht="15.75" thickBot="1">
      <c r="A12" s="25" t="s">
        <v>15</v>
      </c>
      <c r="B12" s="26">
        <f>'[1]FY 2009 Omnibus Actual'!$X$163</f>
        <v>6468.7590126100013</v>
      </c>
      <c r="C12" s="27">
        <f>'[1]FY 2009 ARRA Actual'!$X$163</f>
        <v>2401.6626109999997</v>
      </c>
      <c r="D12" s="28">
        <f>'[1]FY 2010 Estimate'!$W$162</f>
        <v>6872.5099999999993</v>
      </c>
      <c r="E12" s="28">
        <f>'[1]FY 2011 Request'!$X$162</f>
        <v>7424.4</v>
      </c>
      <c r="F12" s="29">
        <f>E12-D12</f>
        <v>551.89000000000033</v>
      </c>
      <c r="G12" s="30">
        <f>F12/D12</f>
        <v>8.0303993737368212E-2</v>
      </c>
    </row>
    <row r="13" spans="1:7">
      <c r="A13" s="31" t="s">
        <v>16</v>
      </c>
      <c r="B13" s="32"/>
      <c r="C13" s="32"/>
      <c r="D13" s="32"/>
      <c r="E13" s="32"/>
      <c r="F13" s="33"/>
      <c r="G13" s="32"/>
    </row>
    <row r="14" spans="1:7">
      <c r="A14" s="32" t="s">
        <v>17</v>
      </c>
      <c r="B14" s="32"/>
      <c r="C14" s="32"/>
      <c r="D14" s="32"/>
      <c r="E14" s="32"/>
      <c r="F14" s="32"/>
      <c r="G14" s="32"/>
    </row>
  </sheetData>
  <mergeCells count="9">
    <mergeCell ref="A1:G1"/>
    <mergeCell ref="A2:G2"/>
    <mergeCell ref="A3:A5"/>
    <mergeCell ref="B3:B5"/>
    <mergeCell ref="C3:C5"/>
    <mergeCell ref="D3:D5"/>
    <mergeCell ref="E3:E5"/>
    <mergeCell ref="F3:G3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Funding by Account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abaum</dc:creator>
  <cp:lastModifiedBy>pamela</cp:lastModifiedBy>
  <dcterms:created xsi:type="dcterms:W3CDTF">2010-01-27T16:36:25Z</dcterms:created>
  <dcterms:modified xsi:type="dcterms:W3CDTF">2010-01-27T18:46:21Z</dcterms:modified>
</cp:coreProperties>
</file>