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4235" windowHeight="7425"/>
  </bookViews>
  <sheets>
    <sheet name="MPS Centers &amp; Facilities" sheetId="1" r:id="rId1"/>
  </sheets>
  <calcPr calcId="125725"/>
</workbook>
</file>

<file path=xl/calcChain.xml><?xml version="1.0" encoding="utf-8"?>
<calcChain xmlns="http://schemas.openxmlformats.org/spreadsheetml/2006/main">
  <c r="F11" i="1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E17"/>
  <c r="F17" s="1"/>
  <c r="G17" s="1"/>
  <c r="D17"/>
  <c r="C17"/>
  <c r="B17"/>
  <c r="G15"/>
  <c r="F15"/>
  <c r="G14"/>
  <c r="F14"/>
  <c r="G13"/>
  <c r="F13"/>
  <c r="G12"/>
  <c r="F12"/>
  <c r="G11"/>
  <c r="G10"/>
  <c r="F10"/>
  <c r="G9"/>
  <c r="F9"/>
  <c r="G8"/>
  <c r="F8"/>
  <c r="G7"/>
  <c r="F7"/>
  <c r="E6"/>
  <c r="F6" s="1"/>
  <c r="G6" s="1"/>
  <c r="D6"/>
  <c r="C6"/>
  <c r="B6"/>
</calcChain>
</file>

<file path=xl/sharedStrings.xml><?xml version="1.0" encoding="utf-8"?>
<sst xmlns="http://schemas.openxmlformats.org/spreadsheetml/2006/main" count="39" uniqueCount="38">
  <si>
    <t>MPS Funding for Centers and Facilities</t>
  </si>
  <si>
    <t>(Dollars in Millions)</t>
  </si>
  <si>
    <t>FY 2009
Omnibus
Actual</t>
  </si>
  <si>
    <t xml:space="preserve">FY 2009 ARRA
Actual </t>
  </si>
  <si>
    <t>FY 2010 Estimate</t>
  </si>
  <si>
    <t>FY 2011
Request</t>
  </si>
  <si>
    <t>Change Over</t>
  </si>
  <si>
    <t>FY 2009</t>
  </si>
  <si>
    <t>ARRA</t>
  </si>
  <si>
    <t>Amount</t>
  </si>
  <si>
    <t>Percent</t>
  </si>
  <si>
    <t>Centers</t>
  </si>
  <si>
    <t>Nanocenters</t>
  </si>
  <si>
    <t>STC: Center for Adaptive Optics</t>
  </si>
  <si>
    <t>STC: Center for Environ. Responsible Solvents &amp; Processes</t>
  </si>
  <si>
    <t>STC: Materials &amp; Devices for Inform. Tech. Research</t>
  </si>
  <si>
    <t>STC: Center for Biophotonics Science &amp; Eng.</t>
  </si>
  <si>
    <t>STC: NSF Center for Layered Polymeric Systems</t>
  </si>
  <si>
    <t>Centers for Analysis &amp; Synthesis</t>
  </si>
  <si>
    <t>Centers for Chemical Innovation</t>
  </si>
  <si>
    <t>Materials Research Sci &amp; Engr Ctrs</t>
  </si>
  <si>
    <t>Facilities</t>
  </si>
  <si>
    <t>Adv. Tech. Solar Telescope (ATST)</t>
  </si>
  <si>
    <t>Atacama Large Millimeter Array (ALMA)</t>
  </si>
  <si>
    <t>Cornell High Energy Synchr. Source\
   Cornell Electron Storage Ring (CHESS\CESR)</t>
  </si>
  <si>
    <t>GEMINI Observatory</t>
  </si>
  <si>
    <t>IceCube Neutrino Observatory</t>
  </si>
  <si>
    <t>Large Hadron Collider (LHC)</t>
  </si>
  <si>
    <t>Large Interfer. Grav. Wave Observatory (LIGO)</t>
  </si>
  <si>
    <t>Nat'l Astronomy and Ionosphere Ctr. (NAIC)</t>
  </si>
  <si>
    <t>Nat'l High Magnetic Field Laborary (NHMFL)</t>
  </si>
  <si>
    <t>Nat'l Nanotechnology Infra. Network (NNIN)</t>
  </si>
  <si>
    <t>Nat'l Optical Astronomy Observatory (NOAO)</t>
  </si>
  <si>
    <t>Nat'l Radio Astronomy Observatory (NRAO)</t>
  </si>
  <si>
    <t>National Solar Observatory (NSO)</t>
  </si>
  <si>
    <t>Nat'l Superconducting Cyclotron Lab (NSCL)</t>
  </si>
  <si>
    <r>
      <t>Other MPS Facilities</t>
    </r>
    <r>
      <rPr>
        <i/>
        <vertAlign val="superscript"/>
        <sz val="11"/>
        <rFont val="Times New Roman"/>
        <family val="1"/>
      </rPr>
      <t>\1</t>
    </r>
  </si>
  <si>
    <r>
      <t xml:space="preserve">\1  </t>
    </r>
    <r>
      <rPr>
        <sz val="9"/>
        <rFont val="Times New Roman"/>
        <family val="1"/>
      </rPr>
      <t>Other MPS Facilities: Synchrotron Radiation Center (SRC), Center for High Resolution Neutron Scattering (CHRNS), and ChemMatCARS.
Chemistry and Materials Consortium for Advanced Radiation Sources (CheMatCARS).</t>
    </r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</si>
</sst>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164" formatCode="#,##0.00;\-#,##0.00;&quot;-&quot;??"/>
    <numFmt numFmtId="165" formatCode="&quot;$&quot;#,##0.00;\-&quot;$&quot;#,##0.00;&quot;-&quot;??"/>
    <numFmt numFmtId="166" formatCode="&quot;$&quot;#,##0.00"/>
    <numFmt numFmtId="167" formatCode="0.0%;\-0.0%;&quot;-&quot;??"/>
    <numFmt numFmtId="168" formatCode="0.00_);[Red]\(0.00\)"/>
    <numFmt numFmtId="169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0" xfId="0" applyFont="1"/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wrapText="1"/>
    </xf>
    <xf numFmtId="164" fontId="9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64" fontId="9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2" fillId="0" borderId="0" xfId="0" applyNumberFormat="1" applyFont="1" applyBorder="1"/>
    <xf numFmtId="41" fontId="10" fillId="0" borderId="0" xfId="0" applyNumberFormat="1" applyFont="1" applyFill="1" applyBorder="1"/>
    <xf numFmtId="166" fontId="2" fillId="0" borderId="0" xfId="0" applyNumberFormat="1" applyFont="1" applyBorder="1"/>
    <xf numFmtId="167" fontId="2" fillId="0" borderId="0" xfId="1" applyNumberFormat="1" applyFont="1" applyBorder="1" applyAlignment="1">
      <alignment horizontal="right"/>
    </xf>
    <xf numFmtId="0" fontId="10" fillId="0" borderId="0" xfId="0" applyFont="1" applyBorder="1" applyAlignment="1"/>
    <xf numFmtId="4" fontId="10" fillId="0" borderId="0" xfId="2" applyNumberFormat="1" applyFont="1" applyBorder="1" applyAlignment="1" applyProtection="1">
      <alignment horizontal="right"/>
    </xf>
    <xf numFmtId="4" fontId="10" fillId="0" borderId="0" xfId="0" applyNumberFormat="1" applyFont="1" applyBorder="1"/>
    <xf numFmtId="167" fontId="10" fillId="0" borderId="0" xfId="1" applyNumberFormat="1" applyFont="1" applyBorder="1" applyAlignment="1">
      <alignment horizontal="right"/>
    </xf>
    <xf numFmtId="168" fontId="10" fillId="0" borderId="0" xfId="2" applyNumberFormat="1" applyFont="1" applyFill="1" applyBorder="1" applyAlignment="1" applyProtection="1"/>
    <xf numFmtId="4" fontId="10" fillId="0" borderId="0" xfId="2" applyNumberFormat="1" applyFont="1" applyFill="1" applyBorder="1" applyAlignment="1" applyProtection="1">
      <alignment horizontal="right"/>
    </xf>
    <xf numFmtId="167" fontId="10" fillId="0" borderId="0" xfId="1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41" fontId="10" fillId="0" borderId="0" xfId="1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wrapText="1"/>
    </xf>
    <xf numFmtId="168" fontId="10" fillId="0" borderId="3" xfId="2" applyNumberFormat="1" applyFont="1" applyFill="1" applyBorder="1" applyAlignment="1" applyProtection="1"/>
    <xf numFmtId="0" fontId="2" fillId="0" borderId="5" xfId="0" applyFont="1" applyFill="1" applyBorder="1" applyAlignment="1">
      <alignment wrapText="1"/>
    </xf>
    <xf numFmtId="165" fontId="2" fillId="0" borderId="5" xfId="0" applyNumberFormat="1" applyFont="1" applyFill="1" applyBorder="1"/>
    <xf numFmtId="167" fontId="2" fillId="0" borderId="5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166" fontId="2" fillId="0" borderId="0" xfId="0" applyNumberFormat="1" applyFont="1" applyFill="1" applyBorder="1"/>
    <xf numFmtId="167" fontId="2" fillId="0" borderId="0" xfId="1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/>
    <xf numFmtId="164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/>
    <xf numFmtId="16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169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/>
    <xf numFmtId="164" fontId="10" fillId="0" borderId="1" xfId="0" applyNumberFormat="1" applyFont="1" applyFill="1" applyBorder="1"/>
    <xf numFmtId="169" fontId="10" fillId="0" borderId="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>
      <selection activeCell="A35" sqref="A35"/>
    </sheetView>
  </sheetViews>
  <sheetFormatPr defaultRowHeight="15"/>
  <cols>
    <col min="1" max="1" width="56.7109375" bestFit="1" customWidth="1"/>
  </cols>
  <sheetData>
    <row r="1" spans="1:7" ht="18.75">
      <c r="A1" s="10" t="s">
        <v>0</v>
      </c>
      <c r="B1" s="10"/>
      <c r="C1" s="10"/>
      <c r="D1" s="10"/>
      <c r="E1" s="10"/>
      <c r="F1" s="11"/>
      <c r="G1" s="11"/>
    </row>
    <row r="2" spans="1:7" ht="15.75" thickBot="1">
      <c r="A2" s="1" t="s">
        <v>1</v>
      </c>
      <c r="B2" s="2"/>
      <c r="C2" s="2"/>
      <c r="D2" s="2"/>
      <c r="E2" s="2"/>
      <c r="F2" s="3"/>
      <c r="G2" s="3"/>
    </row>
    <row r="3" spans="1:7">
      <c r="A3" s="12"/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4"/>
    </row>
    <row r="4" spans="1:7">
      <c r="A4" s="15"/>
      <c r="B4" s="16"/>
      <c r="C4" s="16" t="s">
        <v>7</v>
      </c>
      <c r="D4" s="16"/>
      <c r="E4" s="16"/>
      <c r="F4" s="17" t="s">
        <v>4</v>
      </c>
      <c r="G4" s="17"/>
    </row>
    <row r="5" spans="1:7">
      <c r="A5" s="18"/>
      <c r="B5" s="19"/>
      <c r="C5" s="19" t="s">
        <v>8</v>
      </c>
      <c r="D5" s="19"/>
      <c r="E5" s="19"/>
      <c r="F5" s="20" t="s">
        <v>9</v>
      </c>
      <c r="G5" s="20" t="s">
        <v>10</v>
      </c>
    </row>
    <row r="6" spans="1:7">
      <c r="A6" s="21" t="s">
        <v>11</v>
      </c>
      <c r="B6" s="22">
        <f>SUM(B7:B15)</f>
        <v>107.480655</v>
      </c>
      <c r="C6" s="23">
        <f>SUM(C7:C15)</f>
        <v>0</v>
      </c>
      <c r="D6" s="22">
        <f>SUM(D7:D15)</f>
        <v>105.06</v>
      </c>
      <c r="E6" s="22">
        <f>SUM(E7:E15)</f>
        <v>107.98</v>
      </c>
      <c r="F6" s="24">
        <f t="shared" ref="F6:F15" si="0">E6-D6</f>
        <v>2.9200000000000017</v>
      </c>
      <c r="G6" s="25">
        <f t="shared" ref="G6:G15" si="1">IF(D6=0,"N/A  ",F6/D6)</f>
        <v>2.779364172853609E-2</v>
      </c>
    </row>
    <row r="7" spans="1:7">
      <c r="A7" s="26" t="s">
        <v>12</v>
      </c>
      <c r="B7" s="27">
        <v>13.664999999999999</v>
      </c>
      <c r="C7" s="23">
        <v>0</v>
      </c>
      <c r="D7" s="27">
        <v>13.56</v>
      </c>
      <c r="E7" s="28">
        <v>7.5</v>
      </c>
      <c r="F7" s="28">
        <f t="shared" si="0"/>
        <v>-6.0600000000000005</v>
      </c>
      <c r="G7" s="29">
        <f t="shared" si="1"/>
        <v>-0.44690265486725667</v>
      </c>
    </row>
    <row r="8" spans="1:7" s="4" customFormat="1">
      <c r="A8" s="30" t="s">
        <v>13</v>
      </c>
      <c r="B8" s="31">
        <v>2.6560000000000001</v>
      </c>
      <c r="C8" s="23">
        <v>0</v>
      </c>
      <c r="D8" s="23">
        <v>0</v>
      </c>
      <c r="E8" s="23">
        <v>0</v>
      </c>
      <c r="F8" s="23">
        <f t="shared" si="0"/>
        <v>0</v>
      </c>
      <c r="G8" s="32" t="str">
        <f t="shared" si="1"/>
        <v xml:space="preserve">N/A  </v>
      </c>
    </row>
    <row r="9" spans="1:7" s="4" customFormat="1">
      <c r="A9" s="30" t="s">
        <v>14</v>
      </c>
      <c r="B9" s="31">
        <v>2.6560000000000001</v>
      </c>
      <c r="C9" s="23">
        <v>0</v>
      </c>
      <c r="D9" s="23">
        <v>0</v>
      </c>
      <c r="E9" s="23">
        <v>0</v>
      </c>
      <c r="F9" s="23">
        <f t="shared" si="0"/>
        <v>0</v>
      </c>
      <c r="G9" s="32" t="str">
        <f t="shared" si="1"/>
        <v xml:space="preserve">N/A  </v>
      </c>
    </row>
    <row r="10" spans="1:7" s="4" customFormat="1">
      <c r="A10" s="30" t="s">
        <v>15</v>
      </c>
      <c r="B10" s="31">
        <v>4</v>
      </c>
      <c r="C10" s="23">
        <v>0</v>
      </c>
      <c r="D10" s="31">
        <v>3.32</v>
      </c>
      <c r="E10" s="33">
        <v>2.66</v>
      </c>
      <c r="F10" s="33">
        <f t="shared" si="0"/>
        <v>-0.6599999999999997</v>
      </c>
      <c r="G10" s="32">
        <f t="shared" si="1"/>
        <v>-0.19879518072289148</v>
      </c>
    </row>
    <row r="11" spans="1:7" s="4" customFormat="1">
      <c r="A11" s="30" t="s">
        <v>16</v>
      </c>
      <c r="B11" s="31">
        <v>3.96</v>
      </c>
      <c r="C11" s="23">
        <v>0</v>
      </c>
      <c r="D11" s="31">
        <v>3.28</v>
      </c>
      <c r="E11" s="33">
        <v>2.62</v>
      </c>
      <c r="F11" s="33">
        <f>E11-D11</f>
        <v>-0.6599999999999997</v>
      </c>
      <c r="G11" s="32">
        <f t="shared" si="1"/>
        <v>-0.20121951219512188</v>
      </c>
    </row>
    <row r="12" spans="1:7" s="4" customFormat="1">
      <c r="A12" s="30" t="s">
        <v>17</v>
      </c>
      <c r="B12" s="31">
        <v>4</v>
      </c>
      <c r="C12" s="23">
        <v>0</v>
      </c>
      <c r="D12" s="31">
        <v>4</v>
      </c>
      <c r="E12" s="33">
        <v>4</v>
      </c>
      <c r="F12" s="23">
        <f t="shared" si="0"/>
        <v>0</v>
      </c>
      <c r="G12" s="34">
        <f t="shared" si="1"/>
        <v>0</v>
      </c>
    </row>
    <row r="13" spans="1:7" s="5" customFormat="1">
      <c r="A13" s="30" t="s">
        <v>18</v>
      </c>
      <c r="B13" s="31">
        <v>0.2</v>
      </c>
      <c r="C13" s="35">
        <v>0</v>
      </c>
      <c r="D13" s="31">
        <v>0.2</v>
      </c>
      <c r="E13" s="36">
        <v>0.2</v>
      </c>
      <c r="F13" s="23">
        <f t="shared" si="0"/>
        <v>0</v>
      </c>
      <c r="G13" s="34">
        <f t="shared" si="1"/>
        <v>0</v>
      </c>
    </row>
    <row r="14" spans="1:7" s="6" customFormat="1">
      <c r="A14" s="37" t="s">
        <v>19</v>
      </c>
      <c r="B14" s="36">
        <v>15.5</v>
      </c>
      <c r="C14" s="35">
        <v>0</v>
      </c>
      <c r="D14" s="36">
        <v>24</v>
      </c>
      <c r="E14" s="36">
        <v>28</v>
      </c>
      <c r="F14" s="36">
        <f t="shared" si="0"/>
        <v>4</v>
      </c>
      <c r="G14" s="32">
        <f t="shared" si="1"/>
        <v>0.16666666666666666</v>
      </c>
    </row>
    <row r="15" spans="1:7" s="6" customFormat="1">
      <c r="A15" s="38" t="s">
        <v>20</v>
      </c>
      <c r="B15" s="31">
        <v>60.843654999999998</v>
      </c>
      <c r="C15" s="35">
        <v>0</v>
      </c>
      <c r="D15" s="31">
        <v>56.7</v>
      </c>
      <c r="E15" s="36">
        <v>63</v>
      </c>
      <c r="F15" s="36">
        <f t="shared" si="0"/>
        <v>6.2999999999999972</v>
      </c>
      <c r="G15" s="32">
        <f t="shared" si="1"/>
        <v>0.11111111111111105</v>
      </c>
    </row>
    <row r="16" spans="1:7">
      <c r="A16" s="39"/>
      <c r="B16" s="40"/>
      <c r="C16" s="40"/>
      <c r="D16" s="40"/>
      <c r="E16" s="40"/>
      <c r="F16" s="40"/>
      <c r="G16" s="41"/>
    </row>
    <row r="17" spans="1:7">
      <c r="A17" s="42" t="s">
        <v>21</v>
      </c>
      <c r="B17" s="43">
        <f>SUM(B18:B32)</f>
        <v>251.35</v>
      </c>
      <c r="C17" s="43">
        <f>SUM(C18:C32)</f>
        <v>45.58</v>
      </c>
      <c r="D17" s="43">
        <f>SUM(D18:D32)</f>
        <v>259.8</v>
      </c>
      <c r="E17" s="43">
        <f>SUM(E18:E32)</f>
        <v>269.06999999999994</v>
      </c>
      <c r="F17" s="43">
        <f t="shared" ref="F17:F32" si="2">E17-D17</f>
        <v>9.269999999999925</v>
      </c>
      <c r="G17" s="44">
        <f t="shared" ref="G17:G32" si="3">IF(D17=0,"N/A  ",F17/D17)</f>
        <v>3.5681293302540128E-2</v>
      </c>
    </row>
    <row r="18" spans="1:7" s="7" customFormat="1">
      <c r="A18" s="45" t="s">
        <v>22</v>
      </c>
      <c r="B18" s="46">
        <v>3.57</v>
      </c>
      <c r="C18" s="46">
        <v>3.1</v>
      </c>
      <c r="D18" s="46">
        <v>0</v>
      </c>
      <c r="E18" s="47">
        <v>2</v>
      </c>
      <c r="F18" s="47">
        <f t="shared" si="2"/>
        <v>2</v>
      </c>
      <c r="G18" s="32" t="str">
        <f t="shared" si="3"/>
        <v xml:space="preserve">N/A  </v>
      </c>
    </row>
    <row r="19" spans="1:7" s="7" customFormat="1">
      <c r="A19" s="45" t="s">
        <v>23</v>
      </c>
      <c r="B19" s="48">
        <v>11</v>
      </c>
      <c r="C19" s="49">
        <v>0</v>
      </c>
      <c r="D19" s="48">
        <v>17.57</v>
      </c>
      <c r="E19" s="50">
        <v>23.5</v>
      </c>
      <c r="F19" s="33">
        <f t="shared" si="2"/>
        <v>5.93</v>
      </c>
      <c r="G19" s="51">
        <f t="shared" si="3"/>
        <v>0.33750711439954467</v>
      </c>
    </row>
    <row r="20" spans="1:7" s="7" customFormat="1" ht="30">
      <c r="A20" s="52" t="s">
        <v>24</v>
      </c>
      <c r="B20" s="53">
        <v>13.6</v>
      </c>
      <c r="C20" s="53">
        <v>14.99</v>
      </c>
      <c r="D20" s="53">
        <v>9</v>
      </c>
      <c r="E20" s="54">
        <v>13.45</v>
      </c>
      <c r="F20" s="53">
        <f t="shared" si="2"/>
        <v>4.4499999999999993</v>
      </c>
      <c r="G20" s="55">
        <f t="shared" si="3"/>
        <v>0.49444444444444435</v>
      </c>
    </row>
    <row r="21" spans="1:7" s="7" customFormat="1">
      <c r="A21" s="45" t="s">
        <v>25</v>
      </c>
      <c r="B21" s="48">
        <v>18.71</v>
      </c>
      <c r="C21" s="49">
        <v>0</v>
      </c>
      <c r="D21" s="48">
        <v>19.100000000000001</v>
      </c>
      <c r="E21" s="50">
        <v>19.579999999999998</v>
      </c>
      <c r="F21" s="33">
        <f t="shared" si="2"/>
        <v>0.47999999999999687</v>
      </c>
      <c r="G21" s="51">
        <f t="shared" si="3"/>
        <v>2.5130890052355855E-2</v>
      </c>
    </row>
    <row r="22" spans="1:7" s="8" customFormat="1">
      <c r="A22" s="56" t="s">
        <v>26</v>
      </c>
      <c r="B22" s="48">
        <v>2.16</v>
      </c>
      <c r="C22" s="49">
        <v>0</v>
      </c>
      <c r="D22" s="48">
        <v>2.15</v>
      </c>
      <c r="E22" s="50">
        <v>2.5</v>
      </c>
      <c r="F22" s="33">
        <f t="shared" si="2"/>
        <v>0.35000000000000009</v>
      </c>
      <c r="G22" s="51">
        <f t="shared" si="3"/>
        <v>0.16279069767441864</v>
      </c>
    </row>
    <row r="23" spans="1:7" s="7" customFormat="1">
      <c r="A23" s="45" t="s">
        <v>27</v>
      </c>
      <c r="B23" s="48">
        <v>18</v>
      </c>
      <c r="C23" s="49">
        <v>0</v>
      </c>
      <c r="D23" s="48">
        <v>18</v>
      </c>
      <c r="E23" s="50">
        <v>18</v>
      </c>
      <c r="F23" s="23">
        <f t="shared" si="2"/>
        <v>0</v>
      </c>
      <c r="G23" s="49">
        <f t="shared" si="3"/>
        <v>0</v>
      </c>
    </row>
    <row r="24" spans="1:7" s="7" customFormat="1">
      <c r="A24" s="45" t="s">
        <v>28</v>
      </c>
      <c r="B24" s="48">
        <v>30.3</v>
      </c>
      <c r="C24" s="49">
        <v>0</v>
      </c>
      <c r="D24" s="48">
        <v>28.5</v>
      </c>
      <c r="E24" s="50">
        <v>30.3</v>
      </c>
      <c r="F24" s="33">
        <f t="shared" si="2"/>
        <v>1.8000000000000007</v>
      </c>
      <c r="G24" s="51">
        <f t="shared" si="3"/>
        <v>6.3157894736842135E-2</v>
      </c>
    </row>
    <row r="25" spans="1:7" s="7" customFormat="1">
      <c r="A25" s="45" t="s">
        <v>29</v>
      </c>
      <c r="B25" s="48">
        <v>9.6</v>
      </c>
      <c r="C25" s="48">
        <v>3.1</v>
      </c>
      <c r="D25" s="48">
        <v>8.4</v>
      </c>
      <c r="E25" s="50">
        <v>6</v>
      </c>
      <c r="F25" s="33">
        <f t="shared" si="2"/>
        <v>-2.4000000000000004</v>
      </c>
      <c r="G25" s="51">
        <f t="shared" si="3"/>
        <v>-0.28571428571428575</v>
      </c>
    </row>
    <row r="26" spans="1:7" s="7" customFormat="1">
      <c r="A26" s="45" t="s">
        <v>30</v>
      </c>
      <c r="B26" s="48">
        <v>26.5</v>
      </c>
      <c r="C26" s="48">
        <v>5</v>
      </c>
      <c r="D26" s="48">
        <v>35.56</v>
      </c>
      <c r="E26" s="50">
        <v>34</v>
      </c>
      <c r="F26" s="33">
        <f t="shared" si="2"/>
        <v>-1.5600000000000023</v>
      </c>
      <c r="G26" s="51">
        <f t="shared" si="3"/>
        <v>-4.3869516310461251E-2</v>
      </c>
    </row>
    <row r="27" spans="1:7" s="7" customFormat="1">
      <c r="A27" s="45" t="s">
        <v>31</v>
      </c>
      <c r="B27" s="48">
        <v>3.71</v>
      </c>
      <c r="C27" s="49">
        <v>0</v>
      </c>
      <c r="D27" s="48">
        <v>3.38</v>
      </c>
      <c r="E27" s="50">
        <v>3.38</v>
      </c>
      <c r="F27" s="23">
        <f t="shared" si="2"/>
        <v>0</v>
      </c>
      <c r="G27" s="49">
        <f t="shared" si="3"/>
        <v>0</v>
      </c>
    </row>
    <row r="28" spans="1:7" s="7" customFormat="1">
      <c r="A28" s="45" t="s">
        <v>32</v>
      </c>
      <c r="B28" s="48">
        <v>30.48</v>
      </c>
      <c r="C28" s="48">
        <v>5.6</v>
      </c>
      <c r="D28" s="48">
        <v>31.5</v>
      </c>
      <c r="E28" s="50">
        <v>33.33</v>
      </c>
      <c r="F28" s="33">
        <f t="shared" si="2"/>
        <v>1.8299999999999983</v>
      </c>
      <c r="G28" s="51">
        <f t="shared" si="3"/>
        <v>5.809523809523804E-2</v>
      </c>
    </row>
    <row r="29" spans="1:7" s="7" customFormat="1">
      <c r="A29" s="45" t="s">
        <v>33</v>
      </c>
      <c r="B29" s="48">
        <v>49.79</v>
      </c>
      <c r="C29" s="48">
        <v>5.4</v>
      </c>
      <c r="D29" s="48">
        <v>49.52</v>
      </c>
      <c r="E29" s="50">
        <v>44.37</v>
      </c>
      <c r="F29" s="33">
        <f t="shared" si="2"/>
        <v>-5.1500000000000057</v>
      </c>
      <c r="G29" s="51">
        <f t="shared" si="3"/>
        <v>-0.10399838449111481</v>
      </c>
    </row>
    <row r="30" spans="1:7" s="7" customFormat="1">
      <c r="A30" s="45" t="s">
        <v>34</v>
      </c>
      <c r="B30" s="48">
        <v>7.83</v>
      </c>
      <c r="C30" s="48">
        <v>1.4</v>
      </c>
      <c r="D30" s="48">
        <v>9.1</v>
      </c>
      <c r="E30" s="50">
        <v>9.51</v>
      </c>
      <c r="F30" s="33">
        <f t="shared" si="2"/>
        <v>0.41000000000000014</v>
      </c>
      <c r="G30" s="51">
        <f t="shared" si="3"/>
        <v>4.5054945054945075E-2</v>
      </c>
    </row>
    <row r="31" spans="1:7" s="7" customFormat="1">
      <c r="A31" s="45" t="s">
        <v>35</v>
      </c>
      <c r="B31" s="48">
        <v>20.5</v>
      </c>
      <c r="C31" s="48">
        <v>2</v>
      </c>
      <c r="D31" s="48">
        <v>21</v>
      </c>
      <c r="E31" s="50">
        <v>21.5</v>
      </c>
      <c r="F31" s="33">
        <f t="shared" si="2"/>
        <v>0.5</v>
      </c>
      <c r="G31" s="51">
        <f t="shared" si="3"/>
        <v>2.3809523809523808E-2</v>
      </c>
    </row>
    <row r="32" spans="1:7" s="7" customFormat="1" ht="18.75" thickBot="1">
      <c r="A32" s="57" t="s">
        <v>36</v>
      </c>
      <c r="B32" s="58">
        <v>5.6</v>
      </c>
      <c r="C32" s="58">
        <v>4.99</v>
      </c>
      <c r="D32" s="58">
        <v>7.02</v>
      </c>
      <c r="E32" s="59">
        <v>7.65</v>
      </c>
      <c r="F32" s="60">
        <f t="shared" si="2"/>
        <v>0.63000000000000078</v>
      </c>
      <c r="G32" s="61">
        <f t="shared" si="3"/>
        <v>8.9743589743589855E-2</v>
      </c>
    </row>
    <row r="33" spans="1:10" s="9" customFormat="1" ht="13.5">
      <c r="A33" s="62" t="s">
        <v>37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9">
    <mergeCell ref="A33:J33"/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Centers &amp; Facilities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2010-01-27T13:08:15Z</dcterms:created>
  <dcterms:modified xsi:type="dcterms:W3CDTF">2010-01-27T13:12:39Z</dcterms:modified>
</cp:coreProperties>
</file>