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15" windowHeight="9465"/>
  </bookViews>
  <sheets>
    <sheet name="DMR Funding" sheetId="1" r:id="rId1"/>
  </sheets>
  <calcPr calcId="125725"/>
</workbook>
</file>

<file path=xl/calcChain.xml><?xml version="1.0" encoding="utf-8"?>
<calcChain xmlns="http://schemas.openxmlformats.org/spreadsheetml/2006/main">
  <c r="G17" i="1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</calcChain>
</file>

<file path=xl/sharedStrings.xml><?xml version="1.0" encoding="utf-8"?>
<sst xmlns="http://schemas.openxmlformats.org/spreadsheetml/2006/main" count="24" uniqueCount="24">
  <si>
    <t>(Dollars in Millions)</t>
  </si>
  <si>
    <t>FY 2009
Omnibus Actual</t>
  </si>
  <si>
    <t>FY 2009
ARRA
Actual</t>
  </si>
  <si>
    <t>FY 2010 
Estimate</t>
  </si>
  <si>
    <t>Change over</t>
  </si>
  <si>
    <t>FY 2011</t>
  </si>
  <si>
    <t>FY 2010 Estimate</t>
  </si>
  <si>
    <t>Request</t>
  </si>
  <si>
    <t>Amount</t>
  </si>
  <si>
    <t>Percent</t>
  </si>
  <si>
    <t>Total, DMR</t>
  </si>
  <si>
    <t>Research</t>
  </si>
  <si>
    <t>Education</t>
  </si>
  <si>
    <t>Infrastructure</t>
  </si>
  <si>
    <r>
      <rPr>
        <vertAlign val="superscript"/>
        <sz val="9"/>
        <rFont val="Times New Roman"/>
        <family val="1"/>
      </rPr>
      <t>\1</t>
    </r>
    <r>
      <rPr>
        <sz val="9"/>
        <rFont val="Times New Roman"/>
        <family val="1"/>
      </rPr>
      <t xml:space="preserve"> Other MPS Facilities: SRC, CHRNS, ChemMatCARS</t>
    </r>
  </si>
  <si>
    <t xml:space="preserve">  Cornell High Ener. Synchr. Source (CHESS)/
      Cornell Electron Storage Ring (CESR)</t>
  </si>
  <si>
    <t xml:space="preserve">  Nat'l High Magn. Field Lab. (NHMFL)</t>
  </si>
  <si>
    <t xml:space="preserve">  Nat'l Nanofabrication Infra. Network (NNIN)</t>
  </si>
  <si>
    <r>
      <t xml:space="preserve">  Other MPS Facilities</t>
    </r>
    <r>
      <rPr>
        <i/>
        <vertAlign val="superscript"/>
        <sz val="11"/>
        <rFont val="Times New Roman"/>
        <family val="1"/>
      </rPr>
      <t>\1</t>
    </r>
  </si>
  <si>
    <t xml:space="preserve">  STC: NSF Center for Layered Polymeric
      Systems</t>
  </si>
  <si>
    <t xml:space="preserve">  STC: Materials and Devices for Inform.
      Technology Research</t>
  </si>
  <si>
    <t xml:space="preserve">  Materials Research Sci. &amp; Engr. Ctrs.</t>
  </si>
  <si>
    <t xml:space="preserve">  Nanoscale Sci. &amp; Engr. Centers </t>
  </si>
  <si>
    <t xml:space="preserve">Materials Research (DMR) Funding 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</si>
</sst>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164" formatCode="&quot;$&quot;#,##0.00;\-&quot;$&quot;#,##0.00;&quot;-&quot;??"/>
    <numFmt numFmtId="165" formatCode="0.0%"/>
  </numFmts>
  <fonts count="1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2" xfId="0" applyFont="1" applyBorder="1" applyAlignment="1">
      <alignment horizontal="right"/>
    </xf>
    <xf numFmtId="0" fontId="2" fillId="0" borderId="2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/>
    <xf numFmtId="164" fontId="1" fillId="0" borderId="4" xfId="0" applyNumberFormat="1" applyFont="1" applyFill="1" applyBorder="1"/>
    <xf numFmtId="165" fontId="1" fillId="0" borderId="4" xfId="0" applyNumberFormat="1" applyFont="1" applyFill="1" applyBorder="1" applyAlignment="1">
      <alignment horizontal="right"/>
    </xf>
    <xf numFmtId="0" fontId="2" fillId="0" borderId="0" xfId="0" applyFont="1" applyBorder="1" applyAlignment="1"/>
    <xf numFmtId="4" fontId="2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/>
    <xf numFmtId="4" fontId="7" fillId="0" borderId="0" xfId="0" applyNumberFormat="1" applyFont="1" applyFill="1" applyBorder="1"/>
    <xf numFmtId="41" fontId="7" fillId="0" borderId="0" xfId="0" applyNumberFormat="1" applyFont="1" applyFill="1" applyBorder="1"/>
    <xf numFmtId="165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4" fontId="7" fillId="0" borderId="0" xfId="0" applyNumberFormat="1" applyFont="1" applyFill="1" applyBorder="1" applyAlignment="1">
      <alignment vertical="top"/>
    </xf>
    <xf numFmtId="41" fontId="7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horizontal="right" vertical="top"/>
    </xf>
    <xf numFmtId="41" fontId="7" fillId="0" borderId="0" xfId="0" applyNumberFormat="1" applyFont="1" applyFill="1" applyBorder="1" applyAlignment="1">
      <alignment horizontal="right" vertical="top"/>
    </xf>
    <xf numFmtId="0" fontId="2" fillId="0" borderId="0" xfId="0" applyFont="1" applyFill="1"/>
    <xf numFmtId="0" fontId="2" fillId="0" borderId="0" xfId="0" applyFont="1" applyFill="1" applyBorder="1" applyAlignment="1"/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 wrapText="1"/>
    </xf>
    <xf numFmtId="0" fontId="7" fillId="0" borderId="1" xfId="0" applyFont="1" applyBorder="1"/>
    <xf numFmtId="4" fontId="7" fillId="0" borderId="1" xfId="0" applyNumberFormat="1" applyFont="1" applyBorder="1" applyAlignment="1"/>
    <xf numFmtId="4" fontId="7" fillId="0" borderId="1" xfId="0" applyNumberFormat="1" applyFont="1" applyBorder="1"/>
    <xf numFmtId="165" fontId="7" fillId="0" borderId="1" xfId="0" applyNumberFormat="1" applyFont="1" applyBorder="1"/>
    <xf numFmtId="0" fontId="9" fillId="0" borderId="0" xfId="0" applyFont="1"/>
    <xf numFmtId="0" fontId="6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showGridLines="0" tabSelected="1" workbookViewId="0">
      <selection activeCell="A5" sqref="A5"/>
    </sheetView>
  </sheetViews>
  <sheetFormatPr defaultRowHeight="15"/>
  <cols>
    <col min="1" max="1" width="45" style="1" bestFit="1" customWidth="1"/>
    <col min="2" max="16384" width="9.140625" style="1"/>
  </cols>
  <sheetData>
    <row r="1" spans="1:7" ht="18.75">
      <c r="A1" s="36" t="s">
        <v>23</v>
      </c>
      <c r="B1" s="36"/>
      <c r="C1" s="36"/>
      <c r="D1" s="36"/>
      <c r="E1" s="36"/>
      <c r="F1" s="36"/>
      <c r="G1" s="36"/>
    </row>
    <row r="2" spans="1:7" ht="15.75" thickBot="1">
      <c r="A2" s="37" t="s">
        <v>0</v>
      </c>
      <c r="B2" s="37"/>
      <c r="C2" s="37"/>
      <c r="D2" s="37"/>
      <c r="E2" s="37"/>
      <c r="F2" s="37"/>
      <c r="G2" s="37"/>
    </row>
    <row r="3" spans="1:7" s="2" customFormat="1">
      <c r="A3" s="5"/>
      <c r="B3" s="38" t="s">
        <v>1</v>
      </c>
      <c r="C3" s="38" t="s">
        <v>2</v>
      </c>
      <c r="D3" s="38" t="s">
        <v>3</v>
      </c>
      <c r="E3" s="6"/>
      <c r="F3" s="43" t="s">
        <v>4</v>
      </c>
      <c r="G3" s="43"/>
    </row>
    <row r="4" spans="1:7" s="2" customFormat="1">
      <c r="A4" s="7"/>
      <c r="B4" s="39"/>
      <c r="C4" s="39"/>
      <c r="D4" s="41"/>
      <c r="E4" s="8" t="s">
        <v>5</v>
      </c>
      <c r="F4" s="44" t="s">
        <v>6</v>
      </c>
      <c r="G4" s="44"/>
    </row>
    <row r="5" spans="1:7" s="2" customFormat="1">
      <c r="A5" s="9"/>
      <c r="B5" s="40"/>
      <c r="C5" s="40"/>
      <c r="D5" s="42"/>
      <c r="E5" s="10" t="s">
        <v>7</v>
      </c>
      <c r="F5" s="11" t="s">
        <v>8</v>
      </c>
      <c r="G5" s="11" t="s">
        <v>9</v>
      </c>
    </row>
    <row r="6" spans="1:7" s="2" customFormat="1" ht="14.25">
      <c r="A6" s="12" t="s">
        <v>10</v>
      </c>
      <c r="B6" s="13">
        <v>282.52</v>
      </c>
      <c r="C6" s="13">
        <v>108.17</v>
      </c>
      <c r="D6" s="13">
        <v>302.67</v>
      </c>
      <c r="E6" s="13">
        <v>319.37</v>
      </c>
      <c r="F6" s="13">
        <f t="shared" ref="F6:F11" si="0">E6-D6</f>
        <v>16.699999999999989</v>
      </c>
      <c r="G6" s="14">
        <f>IF(D6=0,"N/A  ",F6/D6)</f>
        <v>5.5175603792909728E-2</v>
      </c>
    </row>
    <row r="7" spans="1:7" s="3" customFormat="1">
      <c r="A7" s="15" t="s">
        <v>11</v>
      </c>
      <c r="B7" s="16">
        <v>221.61</v>
      </c>
      <c r="C7" s="16">
        <v>75.459999999999994</v>
      </c>
      <c r="D7" s="16">
        <v>220.78</v>
      </c>
      <c r="E7" s="16">
        <v>230.87</v>
      </c>
      <c r="F7" s="16">
        <f t="shared" si="0"/>
        <v>10.090000000000003</v>
      </c>
      <c r="G7" s="17">
        <f>IF(D7=0,"N/A  ",F7/D7)</f>
        <v>4.5701603406105643E-2</v>
      </c>
    </row>
    <row r="8" spans="1:7" s="4" customFormat="1">
      <c r="A8" s="18" t="s">
        <v>21</v>
      </c>
      <c r="B8" s="19">
        <v>60.84</v>
      </c>
      <c r="C8" s="20">
        <v>0</v>
      </c>
      <c r="D8" s="19">
        <v>56.7</v>
      </c>
      <c r="E8" s="19">
        <v>63</v>
      </c>
      <c r="F8" s="19">
        <f t="shared" si="0"/>
        <v>6.2999999999999972</v>
      </c>
      <c r="G8" s="21">
        <f>IF(D8=0,"N/A  ",F8/D8)</f>
        <v>0.11111111111111105</v>
      </c>
    </row>
    <row r="9" spans="1:7" s="4" customFormat="1">
      <c r="A9" s="18" t="s">
        <v>22</v>
      </c>
      <c r="B9" s="19">
        <v>8.0399999999999991</v>
      </c>
      <c r="C9" s="20">
        <v>0</v>
      </c>
      <c r="D9" s="19">
        <v>8.31</v>
      </c>
      <c r="E9" s="19">
        <v>4.8099999999999996</v>
      </c>
      <c r="F9" s="19">
        <f t="shared" si="0"/>
        <v>-3.5000000000000009</v>
      </c>
      <c r="G9" s="21">
        <f>IF(D9=0,"N/A ",F9/D9)</f>
        <v>-0.42117930204572812</v>
      </c>
    </row>
    <row r="10" spans="1:7" s="4" customFormat="1" ht="30">
      <c r="A10" s="22" t="s">
        <v>20</v>
      </c>
      <c r="B10" s="23">
        <v>4</v>
      </c>
      <c r="C10" s="24">
        <v>0</v>
      </c>
      <c r="D10" s="23">
        <v>3.32</v>
      </c>
      <c r="E10" s="23">
        <v>2.66</v>
      </c>
      <c r="F10" s="23">
        <f t="shared" si="0"/>
        <v>-0.6599999999999997</v>
      </c>
      <c r="G10" s="25">
        <f>IF(D10=0,"N/A ",F10/D10)</f>
        <v>-0.19879518072289148</v>
      </c>
    </row>
    <row r="11" spans="1:7" s="4" customFormat="1" ht="30">
      <c r="A11" s="22" t="s">
        <v>19</v>
      </c>
      <c r="B11" s="23">
        <v>4</v>
      </c>
      <c r="C11" s="24">
        <v>0</v>
      </c>
      <c r="D11" s="23">
        <v>4</v>
      </c>
      <c r="E11" s="23">
        <v>4</v>
      </c>
      <c r="F11" s="24">
        <f t="shared" si="0"/>
        <v>0</v>
      </c>
      <c r="G11" s="26">
        <f>IF(D11=0,"N/A ",F11/D11)</f>
        <v>0</v>
      </c>
    </row>
    <row r="12" spans="1:7" s="2" customFormat="1">
      <c r="A12" s="27" t="s">
        <v>12</v>
      </c>
      <c r="B12" s="16">
        <v>10.220000000000001</v>
      </c>
      <c r="C12" s="16">
        <v>3.82</v>
      </c>
      <c r="D12" s="16">
        <v>9.48</v>
      </c>
      <c r="E12" s="16">
        <v>10.050000000000001</v>
      </c>
      <c r="F12" s="16">
        <f t="shared" ref="F12:F17" si="1">E12-D12</f>
        <v>0.57000000000000028</v>
      </c>
      <c r="G12" s="21">
        <f>IF(D12=0,"N/A ",F12/D12)</f>
        <v>6.0126582278481042E-2</v>
      </c>
    </row>
    <row r="13" spans="1:7" s="3" customFormat="1">
      <c r="A13" s="28" t="s">
        <v>13</v>
      </c>
      <c r="B13" s="16">
        <v>47.24</v>
      </c>
      <c r="C13" s="16">
        <v>28.89</v>
      </c>
      <c r="D13" s="16">
        <v>67.930000000000007</v>
      </c>
      <c r="E13" s="16">
        <v>73.819999999999993</v>
      </c>
      <c r="F13" s="16">
        <f t="shared" si="1"/>
        <v>5.8899999999999864</v>
      </c>
      <c r="G13" s="17">
        <f>IF(D13=0,"N/A  ",F13/D13)</f>
        <v>8.6706904166053075E-2</v>
      </c>
    </row>
    <row r="14" spans="1:7" s="4" customFormat="1">
      <c r="A14" s="29" t="s">
        <v>16</v>
      </c>
      <c r="B14" s="19">
        <v>25</v>
      </c>
      <c r="C14" s="19">
        <v>5</v>
      </c>
      <c r="D14" s="19">
        <v>31.5</v>
      </c>
      <c r="E14" s="19">
        <v>32.5</v>
      </c>
      <c r="F14" s="19">
        <f t="shared" si="1"/>
        <v>1</v>
      </c>
      <c r="G14" s="21">
        <f>IF(D14=0,"N/A ",F14/D14)</f>
        <v>3.1746031746031744E-2</v>
      </c>
    </row>
    <row r="15" spans="1:7" s="4" customFormat="1" ht="30">
      <c r="A15" s="30" t="s">
        <v>15</v>
      </c>
      <c r="B15" s="23">
        <v>4.0999999999999996</v>
      </c>
      <c r="C15" s="23">
        <v>13.7</v>
      </c>
      <c r="D15" s="23">
        <v>9</v>
      </c>
      <c r="E15" s="23">
        <v>13.45</v>
      </c>
      <c r="F15" s="23">
        <f t="shared" si="1"/>
        <v>4.4499999999999993</v>
      </c>
      <c r="G15" s="25">
        <f>IF(D15=0,"N/A ",F15/D15)</f>
        <v>0.49444444444444435</v>
      </c>
    </row>
    <row r="16" spans="1:7" s="4" customFormat="1">
      <c r="A16" s="18" t="s">
        <v>17</v>
      </c>
      <c r="B16" s="19">
        <v>2.98</v>
      </c>
      <c r="C16" s="20">
        <v>0</v>
      </c>
      <c r="D16" s="19">
        <v>2.65</v>
      </c>
      <c r="E16" s="19">
        <v>2.98</v>
      </c>
      <c r="F16" s="19">
        <f t="shared" si="1"/>
        <v>0.33000000000000007</v>
      </c>
      <c r="G16" s="21">
        <f>IF(D16=0,"N/A ",F16/D16)</f>
        <v>0.12452830188679248</v>
      </c>
    </row>
    <row r="17" spans="1:7" s="4" customFormat="1" ht="18.75" thickBot="1">
      <c r="A17" s="31" t="s">
        <v>18</v>
      </c>
      <c r="B17" s="32">
        <v>5.6</v>
      </c>
      <c r="C17" s="33">
        <v>4.99</v>
      </c>
      <c r="D17" s="33">
        <v>7.02</v>
      </c>
      <c r="E17" s="33">
        <v>7.65</v>
      </c>
      <c r="F17" s="33">
        <f t="shared" si="1"/>
        <v>0.63000000000000078</v>
      </c>
      <c r="G17" s="34">
        <f>IF(D17=0,"N/A ",F17/D17)</f>
        <v>8.9743589743589855E-2</v>
      </c>
    </row>
    <row r="18" spans="1:7">
      <c r="A18" s="35" t="s">
        <v>14</v>
      </c>
    </row>
  </sheetData>
  <mergeCells count="7">
    <mergeCell ref="A1:G1"/>
    <mergeCell ref="A2:G2"/>
    <mergeCell ref="B3:B5"/>
    <mergeCell ref="C3:C5"/>
    <mergeCell ref="D3:D5"/>
    <mergeCell ref="F3:G3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DMR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</dc:creator>
  <cp:lastModifiedBy>coxenrid</cp:lastModifiedBy>
  <dcterms:created xsi:type="dcterms:W3CDTF">2010-01-27T13:41:19Z</dcterms:created>
  <dcterms:modified xsi:type="dcterms:W3CDTF">2010-01-27T16:12:47Z</dcterms:modified>
</cp:coreProperties>
</file>