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840" windowHeight="12840"/>
  </bookViews>
  <sheets>
    <sheet name="NEON Obligations" sheetId="1" r:id="rId1"/>
  </sheets>
  <calcPr calcId="145621" concurrentCalc="0"/>
</workbook>
</file>

<file path=xl/calcChain.xml><?xml version="1.0" encoding="utf-8"?>
<calcChain xmlns="http://schemas.openxmlformats.org/spreadsheetml/2006/main">
  <c r="J9" i="1" l="1"/>
  <c r="J13" i="1"/>
  <c r="J14" i="1"/>
  <c r="I9" i="1"/>
  <c r="I13" i="1"/>
  <c r="I14" i="1"/>
  <c r="H9" i="1"/>
  <c r="H13" i="1"/>
  <c r="H14" i="1"/>
  <c r="G9" i="1"/>
  <c r="G13" i="1"/>
  <c r="G14" i="1"/>
  <c r="F9" i="1"/>
  <c r="F13" i="1"/>
  <c r="F14" i="1"/>
  <c r="E9" i="1"/>
  <c r="E13" i="1"/>
  <c r="E14" i="1"/>
  <c r="D9" i="1"/>
  <c r="D13" i="1"/>
  <c r="D14" i="1"/>
  <c r="C9" i="1"/>
  <c r="C13" i="1"/>
  <c r="C14" i="1"/>
  <c r="B6" i="1"/>
  <c r="B9" i="1"/>
  <c r="B12" i="1"/>
  <c r="B13" i="1"/>
  <c r="B14" i="1"/>
</calcChain>
</file>

<file path=xl/sharedStrings.xml><?xml version="1.0" encoding="utf-8"?>
<sst xmlns="http://schemas.openxmlformats.org/spreadsheetml/2006/main" count="24" uniqueCount="24">
  <si>
    <t>(Dollars in Millions)</t>
  </si>
  <si>
    <t>Totals may not add due to rounding.</t>
  </si>
  <si>
    <t>ESTIMATES</t>
  </si>
  <si>
    <t>FY 2016</t>
  </si>
  <si>
    <t>FY 2017</t>
  </si>
  <si>
    <t>FY 2018</t>
  </si>
  <si>
    <t>FY 2019</t>
  </si>
  <si>
    <t>FY 2020</t>
  </si>
  <si>
    <t>R&amp;RA Obligations:</t>
  </si>
  <si>
    <t>Concept &amp; Development</t>
  </si>
  <si>
    <t>Subtotal, R&amp;RA Obligations</t>
  </si>
  <si>
    <t>MREFC Obligations:</t>
  </si>
  <si>
    <t>Implementation</t>
  </si>
  <si>
    <t>Subtotal, MREFC Obligations</t>
  </si>
  <si>
    <t>TOTAL Obligations</t>
  </si>
  <si>
    <r>
      <t>Operations &amp; Maintenance</t>
    </r>
    <r>
      <rPr>
        <vertAlign val="superscript"/>
        <sz val="10"/>
        <color theme="1"/>
        <rFont val="Times New Roman"/>
        <family val="1"/>
      </rPr>
      <t>2</t>
    </r>
  </si>
  <si>
    <t>ARRA</t>
  </si>
  <si>
    <t>FY 2013
Actual</t>
  </si>
  <si>
    <t>FY 2014
Estimate</t>
  </si>
  <si>
    <t>FY 2015
Request</t>
  </si>
  <si>
    <t>Total Obligations for NEON</t>
  </si>
  <si>
    <r>
      <t>Prior Years</t>
    </r>
    <r>
      <rPr>
        <vertAlign val="superscript"/>
        <sz val="10"/>
        <color theme="1"/>
        <rFont val="Times New Roman"/>
        <family val="1"/>
      </rPr>
      <t>1</t>
    </r>
  </si>
  <si>
    <r>
      <t xml:space="preserve">1 </t>
    </r>
    <r>
      <rPr>
        <sz val="8"/>
        <color indexed="8"/>
        <rFont val="Times New Roman"/>
        <family val="1"/>
      </rPr>
      <t>Concept &amp; Development funding and Implementation funding are cumulative of all prior years.  Operations &amp; Maintenance funding reflects FY 2012 Actuals only.</t>
    </r>
  </si>
  <si>
    <r>
      <t>2</t>
    </r>
    <r>
      <rPr>
        <sz val="8"/>
        <color indexed="8"/>
        <rFont val="Times New Roman"/>
        <family val="1"/>
      </rPr>
      <t xml:space="preserve"> Funding for Operations &amp; Maintenance (O&amp;M) in outyears has been capped at now-year dollars, pending the results of a three year initial O&amp;M testing.  A final O&amp;M award, to be made after the three years concludes, will reflect these results.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</si>
</sst>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9" formatCode="&quot;$&quot;#,##0.00;\ \-&quot;$&quot;#,##0.00;&quot;-&quot;?"/>
    <numFmt numFmtId="170" formatCode="#,##0.00;\-#,##0.00;&quot;-&quot;?"/>
    <numFmt numFmtId="171" formatCode="#,##0.00;#,##0.00;&quot;-&quot;?"/>
  </numFmts>
  <fonts count="10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0" fontId="3" fillId="0" borderId="8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5" fillId="0" borderId="0" xfId="0" applyFont="1"/>
    <xf numFmtId="0" fontId="3" fillId="0" borderId="0" xfId="0" applyFont="1" applyFill="1"/>
    <xf numFmtId="0" fontId="3" fillId="0" borderId="9" xfId="0" applyFont="1" applyFill="1" applyBorder="1"/>
    <xf numFmtId="0" fontId="3" fillId="0" borderId="0" xfId="0" applyFont="1" applyFill="1" applyBorder="1"/>
    <xf numFmtId="169" fontId="3" fillId="0" borderId="0" xfId="0" applyNumberFormat="1" applyFont="1" applyFill="1"/>
    <xf numFmtId="169" fontId="3" fillId="0" borderId="9" xfId="0" applyNumberFormat="1" applyFont="1" applyFill="1" applyBorder="1"/>
    <xf numFmtId="169" fontId="3" fillId="0" borderId="0" xfId="0" applyNumberFormat="1" applyFont="1" applyFill="1" applyBorder="1"/>
    <xf numFmtId="170" fontId="3" fillId="0" borderId="0" xfId="0" applyNumberFormat="1" applyFont="1" applyFill="1"/>
    <xf numFmtId="170" fontId="3" fillId="0" borderId="9" xfId="0" applyNumberFormat="1" applyFont="1" applyFill="1" applyBorder="1"/>
    <xf numFmtId="170" fontId="3" fillId="0" borderId="0" xfId="0" applyNumberFormat="1" applyFont="1" applyFill="1" applyBorder="1"/>
    <xf numFmtId="170" fontId="3" fillId="0" borderId="3" xfId="0" applyNumberFormat="1" applyFont="1" applyFill="1" applyBorder="1"/>
    <xf numFmtId="170" fontId="3" fillId="0" borderId="8" xfId="0" applyNumberFormat="1" applyFont="1" applyFill="1" applyBorder="1"/>
    <xf numFmtId="169" fontId="3" fillId="0" borderId="4" xfId="0" applyNumberFormat="1" applyFont="1" applyFill="1" applyBorder="1"/>
    <xf numFmtId="0" fontId="3" fillId="0" borderId="5" xfId="0" applyFont="1" applyBorder="1"/>
    <xf numFmtId="169" fontId="3" fillId="0" borderId="5" xfId="0" applyNumberFormat="1" applyFont="1" applyFill="1" applyBorder="1"/>
    <xf numFmtId="169" fontId="3" fillId="0" borderId="10" xfId="0" applyNumberFormat="1" applyFont="1" applyFill="1" applyBorder="1"/>
    <xf numFmtId="0" fontId="6" fillId="0" borderId="6" xfId="0" applyFont="1" applyBorder="1"/>
    <xf numFmtId="169" fontId="6" fillId="0" borderId="6" xfId="0" applyNumberFormat="1" applyFont="1" applyBorder="1"/>
    <xf numFmtId="169" fontId="6" fillId="0" borderId="11" xfId="0" applyNumberFormat="1" applyFont="1" applyBorder="1"/>
    <xf numFmtId="171" fontId="7" fillId="0" borderId="1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justify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tabSelected="1" workbookViewId="0">
      <selection activeCell="D26" sqref="D26"/>
    </sheetView>
  </sheetViews>
  <sheetFormatPr defaultRowHeight="15" x14ac:dyDescent="0.25"/>
  <cols>
    <col min="1" max="1" width="24.42578125" bestFit="1" customWidth="1"/>
    <col min="3" max="10" width="7.7109375" bestFit="1" customWidth="1"/>
  </cols>
  <sheetData>
    <row r="1" spans="1:10" x14ac:dyDescent="0.25">
      <c r="A1" s="2" t="s">
        <v>20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thickBot="1" x14ac:dyDescent="0.3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4"/>
      <c r="B3" s="5" t="s">
        <v>21</v>
      </c>
      <c r="C3" s="5" t="s">
        <v>17</v>
      </c>
      <c r="D3" s="5" t="s">
        <v>18</v>
      </c>
      <c r="E3" s="6" t="s">
        <v>19</v>
      </c>
      <c r="F3" s="7" t="s">
        <v>2</v>
      </c>
      <c r="G3" s="8"/>
      <c r="H3" s="8"/>
      <c r="I3" s="8"/>
      <c r="J3" s="8"/>
    </row>
    <row r="4" spans="1:10" x14ac:dyDescent="0.25">
      <c r="A4" s="9"/>
      <c r="B4" s="10"/>
      <c r="C4" s="10"/>
      <c r="D4" s="10"/>
      <c r="E4" s="11"/>
      <c r="F4" s="12" t="s">
        <v>3</v>
      </c>
      <c r="G4" s="13" t="s">
        <v>4</v>
      </c>
      <c r="H4" s="13" t="s">
        <v>5</v>
      </c>
      <c r="I4" s="13" t="s">
        <v>6</v>
      </c>
      <c r="J4" s="13" t="s">
        <v>7</v>
      </c>
    </row>
    <row r="5" spans="1:10" x14ac:dyDescent="0.25">
      <c r="A5" s="14" t="s">
        <v>8</v>
      </c>
      <c r="B5" s="15"/>
      <c r="C5" s="15"/>
      <c r="D5" s="15"/>
      <c r="E5" s="16"/>
      <c r="F5" s="16"/>
      <c r="G5" s="17"/>
      <c r="H5" s="17"/>
      <c r="I5" s="17"/>
      <c r="J5" s="17"/>
    </row>
    <row r="6" spans="1:10" x14ac:dyDescent="0.25">
      <c r="A6" s="1" t="s">
        <v>9</v>
      </c>
      <c r="B6" s="18">
        <f>88.82+1.7</f>
        <v>90.52</v>
      </c>
      <c r="C6" s="18">
        <v>1.21</v>
      </c>
      <c r="D6" s="18">
        <v>0</v>
      </c>
      <c r="E6" s="19">
        <v>0</v>
      </c>
      <c r="F6" s="19">
        <v>0</v>
      </c>
      <c r="G6" s="20">
        <v>0</v>
      </c>
      <c r="H6" s="20">
        <v>0</v>
      </c>
      <c r="I6" s="20">
        <v>0</v>
      </c>
      <c r="J6" s="20">
        <v>0</v>
      </c>
    </row>
    <row r="7" spans="1:10" ht="16.5" x14ac:dyDescent="0.25">
      <c r="A7" s="1" t="s">
        <v>15</v>
      </c>
      <c r="B7" s="21">
        <v>0</v>
      </c>
      <c r="C7" s="21">
        <v>0</v>
      </c>
      <c r="D7" s="21">
        <v>21</v>
      </c>
      <c r="E7" s="22">
        <v>38</v>
      </c>
      <c r="F7" s="22">
        <v>44.04</v>
      </c>
      <c r="G7" s="23">
        <v>65</v>
      </c>
      <c r="H7" s="23">
        <v>65</v>
      </c>
      <c r="I7" s="23">
        <v>65</v>
      </c>
      <c r="J7" s="23">
        <v>65</v>
      </c>
    </row>
    <row r="8" spans="1:10" x14ac:dyDescent="0.25">
      <c r="A8" s="9" t="s">
        <v>16</v>
      </c>
      <c r="B8" s="24">
        <v>9.9600000000000009</v>
      </c>
      <c r="C8" s="24">
        <v>0</v>
      </c>
      <c r="D8" s="24">
        <v>0</v>
      </c>
      <c r="E8" s="25">
        <v>0</v>
      </c>
      <c r="F8" s="25">
        <v>0</v>
      </c>
      <c r="G8" s="24">
        <v>0</v>
      </c>
      <c r="H8" s="24">
        <v>0</v>
      </c>
      <c r="I8" s="24">
        <v>0</v>
      </c>
      <c r="J8" s="24">
        <v>0</v>
      </c>
    </row>
    <row r="9" spans="1:10" x14ac:dyDescent="0.25">
      <c r="A9" s="1" t="s">
        <v>10</v>
      </c>
      <c r="B9" s="18">
        <f>SUM(B6:B8)</f>
        <v>100.47999999999999</v>
      </c>
      <c r="C9" s="18">
        <f t="shared" ref="C9:D9" si="0">SUM(C6:C8)</f>
        <v>1.21</v>
      </c>
      <c r="D9" s="18">
        <f t="shared" si="0"/>
        <v>21</v>
      </c>
      <c r="E9" s="19">
        <f>SUM(E6:E8)</f>
        <v>38</v>
      </c>
      <c r="F9" s="19">
        <f>SUM(F6:F8)</f>
        <v>44.04</v>
      </c>
      <c r="G9" s="26">
        <f t="shared" ref="G9:J9" si="1">SUM(G6:G8)</f>
        <v>65</v>
      </c>
      <c r="H9" s="26">
        <f t="shared" si="1"/>
        <v>65</v>
      </c>
      <c r="I9" s="26">
        <f t="shared" si="1"/>
        <v>65</v>
      </c>
      <c r="J9" s="26">
        <f t="shared" si="1"/>
        <v>65</v>
      </c>
    </row>
    <row r="10" spans="1:10" x14ac:dyDescent="0.25">
      <c r="A10" s="1"/>
      <c r="B10" s="15"/>
      <c r="C10" s="15"/>
      <c r="D10" s="15"/>
      <c r="E10" s="16"/>
      <c r="F10" s="16"/>
      <c r="G10" s="17"/>
      <c r="H10" s="17"/>
      <c r="I10" s="17"/>
      <c r="J10" s="17"/>
    </row>
    <row r="11" spans="1:10" x14ac:dyDescent="0.25">
      <c r="A11" s="14" t="s">
        <v>11</v>
      </c>
      <c r="B11" s="15"/>
      <c r="C11" s="15"/>
      <c r="D11" s="15"/>
      <c r="E11" s="16"/>
      <c r="F11" s="16"/>
      <c r="G11" s="17"/>
      <c r="H11" s="17"/>
      <c r="I11" s="17"/>
      <c r="J11" s="17"/>
    </row>
    <row r="12" spans="1:10" x14ac:dyDescent="0.25">
      <c r="A12" s="9" t="s">
        <v>12</v>
      </c>
      <c r="B12" s="24">
        <f>12.58542+60.3</f>
        <v>72.885419999999996</v>
      </c>
      <c r="C12" s="24">
        <v>90.8</v>
      </c>
      <c r="D12" s="24">
        <v>93.2</v>
      </c>
      <c r="E12" s="25">
        <v>96</v>
      </c>
      <c r="F12" s="25">
        <v>80.84</v>
      </c>
      <c r="G12" s="24">
        <v>0</v>
      </c>
      <c r="H12" s="24">
        <v>0</v>
      </c>
      <c r="I12" s="24">
        <v>0</v>
      </c>
      <c r="J12" s="24">
        <v>0</v>
      </c>
    </row>
    <row r="13" spans="1:10" ht="15.75" thickBot="1" x14ac:dyDescent="0.3">
      <c r="A13" s="27" t="s">
        <v>13</v>
      </c>
      <c r="B13" s="28">
        <f>SUM(B12)</f>
        <v>72.885419999999996</v>
      </c>
      <c r="C13" s="28">
        <f t="shared" ref="C13:J13" si="2">SUM(C12)</f>
        <v>90.8</v>
      </c>
      <c r="D13" s="28">
        <f t="shared" si="2"/>
        <v>93.2</v>
      </c>
      <c r="E13" s="29">
        <f t="shared" si="2"/>
        <v>96</v>
      </c>
      <c r="F13" s="28">
        <f t="shared" si="2"/>
        <v>80.84</v>
      </c>
      <c r="G13" s="28">
        <f t="shared" si="2"/>
        <v>0</v>
      </c>
      <c r="H13" s="28">
        <f t="shared" si="2"/>
        <v>0</v>
      </c>
      <c r="I13" s="28">
        <f t="shared" si="2"/>
        <v>0</v>
      </c>
      <c r="J13" s="28">
        <f t="shared" si="2"/>
        <v>0</v>
      </c>
    </row>
    <row r="14" spans="1:10" ht="15.75" thickBot="1" x14ac:dyDescent="0.3">
      <c r="A14" s="30" t="s">
        <v>14</v>
      </c>
      <c r="B14" s="31">
        <f>SUM(B9+B13)</f>
        <v>173.36541999999997</v>
      </c>
      <c r="C14" s="31">
        <f t="shared" ref="C14:J14" si="3">SUM(C9+C13)</f>
        <v>92.009999999999991</v>
      </c>
      <c r="D14" s="31">
        <f t="shared" si="3"/>
        <v>114.2</v>
      </c>
      <c r="E14" s="32">
        <f t="shared" si="3"/>
        <v>134</v>
      </c>
      <c r="F14" s="31">
        <f t="shared" si="3"/>
        <v>124.88</v>
      </c>
      <c r="G14" s="31">
        <f t="shared" si="3"/>
        <v>65</v>
      </c>
      <c r="H14" s="31">
        <f t="shared" si="3"/>
        <v>65</v>
      </c>
      <c r="I14" s="31">
        <f t="shared" si="3"/>
        <v>65</v>
      </c>
      <c r="J14" s="31">
        <f t="shared" si="3"/>
        <v>65</v>
      </c>
    </row>
    <row r="15" spans="1:10" ht="14.25" customHeight="1" x14ac:dyDescent="0.25">
      <c r="A15" s="33" t="s">
        <v>1</v>
      </c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25.5" customHeight="1" x14ac:dyDescent="0.25">
      <c r="A16" s="34" t="s">
        <v>22</v>
      </c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27" customHeight="1" x14ac:dyDescent="0.25">
      <c r="A17" s="34" t="s">
        <v>23</v>
      </c>
      <c r="B17" s="34"/>
      <c r="C17" s="34"/>
      <c r="D17" s="34"/>
      <c r="E17" s="34"/>
      <c r="F17" s="34"/>
      <c r="G17" s="34"/>
      <c r="H17" s="34"/>
      <c r="I17" s="34"/>
      <c r="J17" s="34"/>
    </row>
    <row r="18" spans="1:10" ht="27" customHeight="1" x14ac:dyDescent="0.25"/>
  </sheetData>
  <mergeCells count="10">
    <mergeCell ref="A17:J17"/>
    <mergeCell ref="A1:J1"/>
    <mergeCell ref="A2:J2"/>
    <mergeCell ref="E3:E4"/>
    <mergeCell ref="F3:J3"/>
    <mergeCell ref="B3:B4"/>
    <mergeCell ref="C3:C4"/>
    <mergeCell ref="D3:D4"/>
    <mergeCell ref="A15:J15"/>
    <mergeCell ref="A16:J16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NEON Obligations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eblue</cp:lastModifiedBy>
  <cp:lastPrinted>2014-03-06T16:37:05Z</cp:lastPrinted>
  <dcterms:created xsi:type="dcterms:W3CDTF">2014-03-06T16:14:19Z</dcterms:created>
  <dcterms:modified xsi:type="dcterms:W3CDTF">2014-03-06T16:37:08Z</dcterms:modified>
</cp:coreProperties>
</file>