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ENG Funding" sheetId="1" r:id="rId1"/>
  </sheets>
  <calcPr calcId="145621"/>
</workbook>
</file>

<file path=xl/calcChain.xml><?xml version="1.0" encoding="utf-8"?>
<calcChain xmlns="http://schemas.openxmlformats.org/spreadsheetml/2006/main">
  <c r="D12" i="1" l="1"/>
  <c r="E12" i="1" s="1"/>
  <c r="C12" i="1"/>
  <c r="F12" i="1" s="1"/>
  <c r="B12" i="1"/>
  <c r="E11" i="1"/>
  <c r="F11" i="1" s="1"/>
  <c r="F10" i="1"/>
  <c r="E10" i="1"/>
  <c r="B10" i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<sst xmlns="http://schemas.openxmlformats.org/spreadsheetml/2006/main" count="19" uniqueCount="18">
  <si>
    <t>ENG Funding</t>
  </si>
  <si>
    <t>(Dollars in Millions)</t>
  </si>
  <si>
    <t>FY 2013
Actual</t>
  </si>
  <si>
    <t>FY 2014 
Estimate</t>
  </si>
  <si>
    <t>FY 2015 Request</t>
  </si>
  <si>
    <t>Change Over
FY 2014 Estimate</t>
  </si>
  <si>
    <t>Amount</t>
  </si>
  <si>
    <t>Percent</t>
  </si>
  <si>
    <t>Chemical, Bioengineering, Environmental, 
    and Transport Systems (CBET)</t>
  </si>
  <si>
    <t>Civil, Mechanical, and Manufacturing 
  Innovation (CMMI)</t>
  </si>
  <si>
    <t>Electrical, Communications, and Cyber Systems
    (ECCS)</t>
  </si>
  <si>
    <t>Engineering Education and Centers (EEC)</t>
  </si>
  <si>
    <t>Industrial Innovation and Partnerships (IIP)</t>
  </si>
  <si>
    <t xml:space="preserve">    SBIR/STTR</t>
  </si>
  <si>
    <t>Emerging Frontiers in Research and Innovation
    (EFRI)</t>
  </si>
  <si>
    <t>Total, ENG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</si>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</sst>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vertical="top"/>
    </xf>
    <xf numFmtId="166" fontId="6" fillId="0" borderId="4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F17" sqref="F17"/>
    </sheetView>
  </sheetViews>
  <sheetFormatPr defaultRowHeight="13.8" x14ac:dyDescent="0.25"/>
  <cols>
    <col min="1" max="1" width="38.77734375" customWidth="1"/>
  </cols>
  <sheetData>
    <row r="1" spans="1:6" x14ac:dyDescent="0.25">
      <c r="A1" s="1" t="s">
        <v>0</v>
      </c>
      <c r="B1" s="1"/>
      <c r="C1" s="1"/>
      <c r="D1" s="1"/>
      <c r="E1" s="2"/>
      <c r="F1" s="2"/>
    </row>
    <row r="2" spans="1:6" ht="14.4" thickBot="1" x14ac:dyDescent="0.3">
      <c r="A2" s="3" t="s">
        <v>1</v>
      </c>
      <c r="B2" s="4"/>
      <c r="C2" s="4"/>
      <c r="D2" s="4"/>
      <c r="E2" s="5"/>
      <c r="F2" s="5"/>
    </row>
    <row r="3" spans="1:6" ht="28.8" customHeight="1" x14ac:dyDescent="0.25">
      <c r="A3" s="6"/>
      <c r="B3" s="7" t="s">
        <v>2</v>
      </c>
      <c r="C3" s="8" t="s">
        <v>3</v>
      </c>
      <c r="D3" s="8" t="s">
        <v>4</v>
      </c>
      <c r="E3" s="9" t="s">
        <v>5</v>
      </c>
      <c r="F3" s="9"/>
    </row>
    <row r="4" spans="1:6" x14ac:dyDescent="0.25">
      <c r="A4" s="10"/>
      <c r="B4" s="11"/>
      <c r="C4" s="12"/>
      <c r="D4" s="12"/>
      <c r="E4" s="13" t="s">
        <v>6</v>
      </c>
      <c r="F4" s="13" t="s">
        <v>7</v>
      </c>
    </row>
    <row r="5" spans="1:6" ht="26.4" x14ac:dyDescent="0.25">
      <c r="A5" s="14" t="s">
        <v>8</v>
      </c>
      <c r="B5" s="15">
        <v>167.01445200000001</v>
      </c>
      <c r="C5" s="15">
        <v>173</v>
      </c>
      <c r="D5" s="15">
        <v>174.99</v>
      </c>
      <c r="E5" s="16">
        <f t="shared" ref="E5:E12" si="0">D5-C5</f>
        <v>1.9900000000000091</v>
      </c>
      <c r="F5" s="17">
        <f t="shared" ref="F5:F12" si="1">IF(C5=0,"N/A  ",E5/C5)</f>
        <v>1.1502890173410458E-2</v>
      </c>
    </row>
    <row r="6" spans="1:6" ht="26.4" x14ac:dyDescent="0.25">
      <c r="A6" s="14" t="s">
        <v>9</v>
      </c>
      <c r="B6" s="18">
        <v>200.80716200000001</v>
      </c>
      <c r="C6" s="18">
        <v>209.2</v>
      </c>
      <c r="D6" s="18">
        <v>210.4</v>
      </c>
      <c r="E6" s="19">
        <f t="shared" si="0"/>
        <v>1.2000000000000171</v>
      </c>
      <c r="F6" s="17">
        <f t="shared" si="1"/>
        <v>5.7361376673040971E-3</v>
      </c>
    </row>
    <row r="7" spans="1:6" ht="26.4" x14ac:dyDescent="0.25">
      <c r="A7" s="14" t="s">
        <v>10</v>
      </c>
      <c r="B7" s="18">
        <v>104.58396999999999</v>
      </c>
      <c r="C7" s="18">
        <v>110.062</v>
      </c>
      <c r="D7" s="18">
        <v>110.41</v>
      </c>
      <c r="E7" s="19">
        <f t="shared" si="0"/>
        <v>0.34799999999999898</v>
      </c>
      <c r="F7" s="17">
        <f t="shared" si="1"/>
        <v>3.1618542276171521E-3</v>
      </c>
    </row>
    <row r="8" spans="1:6" x14ac:dyDescent="0.25">
      <c r="A8" s="20" t="s">
        <v>11</v>
      </c>
      <c r="B8" s="18">
        <v>115.207976</v>
      </c>
      <c r="C8" s="18">
        <v>122.24</v>
      </c>
      <c r="D8" s="18">
        <v>117.38</v>
      </c>
      <c r="E8" s="19">
        <f t="shared" si="0"/>
        <v>-4.8599999999999994</v>
      </c>
      <c r="F8" s="17">
        <f t="shared" si="1"/>
        <v>-3.9757853403141356E-2</v>
      </c>
    </row>
    <row r="9" spans="1:6" x14ac:dyDescent="0.25">
      <c r="A9" s="20" t="s">
        <v>12</v>
      </c>
      <c r="B9" s="18">
        <v>202.407611</v>
      </c>
      <c r="C9" s="18">
        <v>205.965</v>
      </c>
      <c r="D9" s="18">
        <v>213.69</v>
      </c>
      <c r="E9" s="19">
        <f t="shared" si="0"/>
        <v>7.7249999999999943</v>
      </c>
      <c r="F9" s="17">
        <f t="shared" si="1"/>
        <v>3.7506372441919712E-2</v>
      </c>
    </row>
    <row r="10" spans="1:6" x14ac:dyDescent="0.25">
      <c r="A10" s="21" t="s">
        <v>13</v>
      </c>
      <c r="B10" s="22">
        <f>142.940558+18.402246</f>
        <v>161.342804</v>
      </c>
      <c r="C10" s="22">
        <v>159.38499999999999</v>
      </c>
      <c r="D10" s="22">
        <v>164.99</v>
      </c>
      <c r="E10" s="23">
        <f t="shared" si="0"/>
        <v>5.6050000000000182</v>
      </c>
      <c r="F10" s="24">
        <f t="shared" si="1"/>
        <v>3.5166420930451539E-2</v>
      </c>
    </row>
    <row r="11" spans="1:6" ht="26.4" x14ac:dyDescent="0.25">
      <c r="A11" s="14" t="s">
        <v>14</v>
      </c>
      <c r="B11" s="18">
        <v>30.155763</v>
      </c>
      <c r="C11" s="18">
        <v>30.6</v>
      </c>
      <c r="D11" s="18">
        <v>31.3</v>
      </c>
      <c r="E11" s="19">
        <f t="shared" si="0"/>
        <v>0.69999999999999929</v>
      </c>
      <c r="F11" s="17">
        <f t="shared" si="1"/>
        <v>2.2875816993464027E-2</v>
      </c>
    </row>
    <row r="12" spans="1:6" ht="14.4" thickBot="1" x14ac:dyDescent="0.3">
      <c r="A12" s="25" t="s">
        <v>15</v>
      </c>
      <c r="B12" s="26">
        <f>B5+B6+B7+B8+B9+B11</f>
        <v>820.17693399999996</v>
      </c>
      <c r="C12" s="26">
        <f t="shared" ref="C12:D12" si="2">C5+C6+C7+C8+C9+C11</f>
        <v>851.06700000000001</v>
      </c>
      <c r="D12" s="26">
        <f t="shared" si="2"/>
        <v>858.16999999999985</v>
      </c>
      <c r="E12" s="26">
        <f t="shared" si="0"/>
        <v>7.1029999999998381</v>
      </c>
      <c r="F12" s="27">
        <f t="shared" si="1"/>
        <v>8.3459939111724911E-3</v>
      </c>
    </row>
    <row r="13" spans="1:6" x14ac:dyDescent="0.25">
      <c r="A13" s="28" t="s">
        <v>16</v>
      </c>
      <c r="B13" s="29" t="s">
        <v>17</v>
      </c>
      <c r="C13" s="29" t="s">
        <v>17</v>
      </c>
      <c r="D13" s="30"/>
      <c r="E13" s="31"/>
      <c r="F13" s="31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2014-03-07T13:52:35Z</dcterms:modified>
</cp:coreProperties>
</file>