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2980" windowHeight="10050"/>
  </bookViews>
  <sheets>
    <sheet name="Broadening Participation" sheetId="1" r:id="rId1"/>
  </sheets>
  <calcPr calcId="145621" concurrentCalc="0"/>
</workbook>
</file>

<file path=xl/calcChain.xml><?xml version="1.0" encoding="utf-8"?>
<calcChain xmlns="http://schemas.openxmlformats.org/spreadsheetml/2006/main">
  <c r="D28" i="1" l="1"/>
  <c r="D9" i="1"/>
  <c r="D43" i="1"/>
  <c r="D44" i="1"/>
  <c r="D46" i="1"/>
  <c r="E28" i="1"/>
  <c r="E9" i="1"/>
  <c r="E43" i="1"/>
  <c r="E44" i="1"/>
  <c r="E46" i="1"/>
  <c r="F46" i="1"/>
  <c r="G46" i="1"/>
  <c r="C28" i="1"/>
  <c r="C9" i="1"/>
  <c r="C43" i="1"/>
  <c r="C44" i="1"/>
  <c r="C46" i="1"/>
  <c r="F45" i="1"/>
  <c r="G45" i="1"/>
  <c r="F44" i="1"/>
  <c r="G44" i="1"/>
  <c r="F43" i="1"/>
  <c r="G43" i="1"/>
  <c r="G42" i="1"/>
  <c r="F42" i="1"/>
  <c r="G41" i="1"/>
  <c r="F41" i="1"/>
  <c r="G40" i="1"/>
  <c r="F40" i="1"/>
  <c r="F39" i="1"/>
  <c r="G39" i="1"/>
  <c r="F38" i="1"/>
  <c r="G38" i="1"/>
  <c r="F37" i="1"/>
  <c r="G37" i="1"/>
  <c r="F36" i="1"/>
  <c r="G36" i="1"/>
  <c r="F35" i="1"/>
  <c r="G35" i="1"/>
  <c r="F34" i="1"/>
  <c r="G34" i="1"/>
  <c r="F33" i="1"/>
  <c r="G33" i="1"/>
  <c r="F32" i="1"/>
  <c r="G32" i="1"/>
  <c r="F31" i="1"/>
  <c r="G31" i="1"/>
  <c r="G30" i="1"/>
  <c r="F30" i="1"/>
  <c r="F29" i="1"/>
  <c r="G29" i="1"/>
  <c r="F28" i="1"/>
  <c r="G28" i="1"/>
  <c r="F27" i="1"/>
  <c r="G27" i="1"/>
  <c r="F26" i="1"/>
  <c r="G26" i="1"/>
  <c r="F25" i="1"/>
  <c r="G25" i="1"/>
  <c r="F24" i="1"/>
  <c r="G24" i="1"/>
  <c r="F23" i="1"/>
  <c r="G23" i="1"/>
  <c r="F22" i="1"/>
  <c r="G22" i="1"/>
  <c r="F21" i="1"/>
  <c r="G21" i="1"/>
  <c r="F20" i="1"/>
  <c r="G20" i="1"/>
  <c r="F19" i="1"/>
  <c r="G19" i="1"/>
  <c r="F18" i="1"/>
  <c r="G18" i="1"/>
  <c r="G17" i="1"/>
  <c r="F17" i="1"/>
  <c r="F16" i="1"/>
  <c r="G16" i="1"/>
  <c r="F15" i="1"/>
  <c r="G15" i="1"/>
  <c r="F14" i="1"/>
  <c r="G14" i="1"/>
  <c r="F13" i="1"/>
  <c r="G13" i="1"/>
  <c r="F12" i="1"/>
  <c r="G12" i="1"/>
  <c r="F11" i="1"/>
  <c r="G11" i="1"/>
  <c r="F10" i="1"/>
  <c r="G10" i="1"/>
  <c r="F9" i="1"/>
  <c r="G9" i="1"/>
</calcChain>
</file>

<file path=xl/sharedStrings.xml><?xml version="1.0" encoding="utf-8"?>
<sst xmlns="http://schemas.openxmlformats.org/spreadsheetml/2006/main" count="56" uniqueCount="56">
  <si>
    <t>National Science Foundation</t>
  </si>
  <si>
    <t>FY 2015 Request to Congress</t>
  </si>
  <si>
    <t>(Dollars in Millions)</t>
  </si>
  <si>
    <t>FY 2014
Estimate</t>
  </si>
  <si>
    <t>FY 2014 Estimate</t>
  </si>
  <si>
    <t>Amount</t>
  </si>
  <si>
    <t>Percent</t>
  </si>
  <si>
    <t>Totals may not add due to rounding.</t>
  </si>
  <si>
    <t>Total, NSF</t>
  </si>
  <si>
    <t>Programs to Broaden Participation</t>
  </si>
  <si>
    <t>Group/Program</t>
  </si>
  <si>
    <t>Funding
Amount
Captured</t>
  </si>
  <si>
    <t>FY 2013
Actual</t>
  </si>
  <si>
    <t>FY 2015
Request</t>
  </si>
  <si>
    <t>Change Over</t>
  </si>
  <si>
    <t xml:space="preserve">Focused Programs </t>
  </si>
  <si>
    <t>ADVANCE</t>
  </si>
  <si>
    <t>Alliances for Graduate Education &amp; the Professoriate
   (AGEP)</t>
  </si>
  <si>
    <t>AGEP Graduate Research Supplements</t>
  </si>
  <si>
    <t>Biological Sciences Minority Postdoctoral Fellowships</t>
  </si>
  <si>
    <t>Broadening Participation in Engineering (BPE)</t>
  </si>
  <si>
    <t>Career-Life Balance (CLB)</t>
  </si>
  <si>
    <t>Centers of Research Excellence in Science &amp; 
   Technology (CREST)</t>
  </si>
  <si>
    <t>Engineering Graduate Research Diversity Supplements 
   (GRDS)</t>
  </si>
  <si>
    <r>
      <t>Excellence Awards in Science &amp; Engineering (EASE)</t>
    </r>
    <r>
      <rPr>
        <vertAlign val="superscript"/>
        <sz val="10"/>
        <rFont val="Times New Roman"/>
        <family val="1"/>
      </rPr>
      <t>1</t>
    </r>
  </si>
  <si>
    <t>Geosciences Postdoctoral Fellowships</t>
  </si>
  <si>
    <t>Historically Black Colleges &amp; Universities Undergraduate 
   Program (HBCU-UP)</t>
  </si>
  <si>
    <t>Louis Stokes Alliances for Minority Participation (LSAMP)</t>
  </si>
  <si>
    <t>Partnerships for Research &amp; Education in Materials (PREM)</t>
  </si>
  <si>
    <t>Partnerships in Astronomy &amp; Astrophysics Research 
   Education (PAARE)</t>
  </si>
  <si>
    <t>Pre-Engineering Education Collaboratives (PEEC)</t>
  </si>
  <si>
    <t>SBE Postdoctoral Research Fellowships-Broadening 
   Participation</t>
  </si>
  <si>
    <t>Tribal Colleges &amp; Universities Program (TCUP)</t>
  </si>
  <si>
    <t>SBE Science of Broadening Participation</t>
  </si>
  <si>
    <t>Emphasis Programs</t>
  </si>
  <si>
    <t>Advancing Informal STEM Learning (AISL)</t>
  </si>
  <si>
    <r>
      <t>Centers for Ocean Science Education Excellence 
   (COSEE)</t>
    </r>
    <r>
      <rPr>
        <vertAlign val="superscript"/>
        <sz val="10"/>
        <color theme="1"/>
        <rFont val="Times New Roman"/>
        <family val="1"/>
      </rPr>
      <t>2</t>
    </r>
  </si>
  <si>
    <t>Discovery Research K-12 (DR-K12)</t>
  </si>
  <si>
    <t>Graduate Research Fellowship (GRF)</t>
  </si>
  <si>
    <r>
      <t>Innovative Technology Experiences for Teachers &amp; 
   Students (ITEST)</t>
    </r>
    <r>
      <rPr>
        <vertAlign val="superscript"/>
        <sz val="10"/>
        <color theme="1"/>
        <rFont val="Times New Roman"/>
        <family val="1"/>
      </rPr>
      <t>3</t>
    </r>
  </si>
  <si>
    <t>International Research Experiences for Students (IRES)</t>
  </si>
  <si>
    <t>Noyce Scholarships</t>
  </si>
  <si>
    <r>
      <t>NSF Scholarships in STEM (S-STEM)</t>
    </r>
    <r>
      <rPr>
        <vertAlign val="superscript"/>
        <sz val="10"/>
        <color theme="1"/>
        <rFont val="Times New Roman"/>
        <family val="1"/>
      </rPr>
      <t>3</t>
    </r>
  </si>
  <si>
    <t>Ocean Sciences Research Initiation Grants (OCE-RIG)</t>
  </si>
  <si>
    <t>Research Experiences for Undergraduates (REU) - 
   Sites and Supplements</t>
  </si>
  <si>
    <r>
      <t>STEM, including Computing Partnerships (STEM-C 
   Partnerships)</t>
    </r>
    <r>
      <rPr>
        <vertAlign val="superscript"/>
        <sz val="10"/>
        <rFont val="Times New Roman"/>
        <family val="1"/>
      </rPr>
      <t>4</t>
    </r>
  </si>
  <si>
    <t>Computing Education for the 21st Century (CE21)</t>
  </si>
  <si>
    <t>Math Science Partnership (MSP)</t>
  </si>
  <si>
    <t>STEM Talent Expansion Program (STEP)</t>
  </si>
  <si>
    <t>Total, Focused and Emphasis Programs</t>
  </si>
  <si>
    <t>Geographic Diversity Program</t>
  </si>
  <si>
    <t>EPSCoR</t>
  </si>
  <si>
    <r>
      <rPr>
        <vertAlign val="superscript"/>
        <sz val="9"/>
        <color theme="1"/>
        <rFont val="Times New Roman"/>
        <family val="1"/>
      </rPr>
      <t>1</t>
    </r>
    <r>
      <rPr>
        <sz val="9"/>
        <color theme="1"/>
        <rFont val="Times New Roman"/>
        <family val="1"/>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</si>
  <si>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9"/>
        <color theme="1"/>
        <rFont val="Times New Roman"/>
        <family val="1"/>
      </rPr>
      <t>2</t>
    </r>
    <r>
      <rPr>
        <sz val="9"/>
        <color theme="1"/>
        <rFont val="Times New Roman"/>
        <family val="1"/>
      </rPr>
      <t xml:space="preserve"> The COSEE program terminated in FY 2014.</t>
    </r>
  </si>
  <si>
    <r>
      <rPr>
        <vertAlign val="superscript"/>
        <sz val="9"/>
        <color theme="1"/>
        <rFont val="Times New Roman"/>
        <family val="1"/>
      </rPr>
      <t xml:space="preserve">3 </t>
    </r>
    <r>
      <rPr>
        <sz val="9"/>
        <color theme="1"/>
        <rFont val="Times New Roman"/>
        <family val="1"/>
      </rPr>
      <t>NSF Scholarships in Science, Technology, Engineering, and Mathematics (S-STEM) and Innovative Technology Experiences for Students and Teachers (ITEST) are H1B Visa funded programs.</t>
    </r>
  </si>
  <si>
    <r>
      <rPr>
        <vertAlign val="superscript"/>
        <sz val="9"/>
        <rFont val="Times New Roman"/>
        <family val="1"/>
      </rPr>
      <t>4</t>
    </r>
    <r>
      <rPr>
        <sz val="9"/>
        <rFont val="Times New Roman"/>
        <family val="1"/>
      </rPr>
      <t xml:space="preserve"> In FY 2014, Computing Education for the 21st Century (CE21) and Math Science Partnership (MSP) merged into Science, Technology, Engineering, including Mathematics and Computing Partnerships (STEM-C Partnerships).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</si>
</sst>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quot;$&quot;#,##0.00;&quot;-&quot;??"/>
    <numFmt numFmtId="165" formatCode="#,##0.00;\-#,##0.00;&quot;-&quot;??"/>
    <numFmt numFmtId="166" formatCode="0.0%;\-0.0%;&quot;-&quot;??"/>
  </numFmts>
  <fonts count="17" x14ac:knownFonts="1">
    <font>
      <sz val="11"/>
      <color theme="1"/>
      <name val="Times New Roman"/>
      <family val="2"/>
    </font>
    <font>
      <sz val="11"/>
      <color theme="1"/>
      <name val="Times New Roman"/>
      <family val="2"/>
    </font>
    <font>
      <b/>
      <sz val="14"/>
      <color theme="1"/>
      <name val="Times New Roman"/>
      <family val="1"/>
    </font>
    <font>
      <sz val="10"/>
      <color theme="1"/>
      <name val="Times New Roman"/>
      <family val="1"/>
    </font>
    <font>
      <b/>
      <sz val="12"/>
      <color theme="1"/>
      <name val="Times New Roman"/>
      <family val="1"/>
    </font>
    <font>
      <b/>
      <sz val="10"/>
      <color theme="1"/>
      <name val="Times New Roman"/>
      <family val="1"/>
    </font>
    <font>
      <sz val="9"/>
      <color theme="1"/>
      <name val="Times New Roman"/>
      <family val="1"/>
    </font>
    <font>
      <sz val="10"/>
      <name val="Arial"/>
      <family val="2"/>
    </font>
    <font>
      <sz val="10"/>
      <name val="Times New Roman"/>
      <family val="1"/>
    </font>
    <font>
      <vertAlign val="superscript"/>
      <sz val="10"/>
      <name val="Times New Roman"/>
      <family val="1"/>
    </font>
    <font>
      <b/>
      <sz val="10"/>
      <name val="Times New Roman"/>
      <family val="1"/>
    </font>
    <font>
      <vertAlign val="superscript"/>
      <sz val="10"/>
      <color theme="1"/>
      <name val="Times New Roman"/>
      <family val="1"/>
    </font>
    <font>
      <i/>
      <sz val="10"/>
      <name val="Times New Roman"/>
      <family val="1"/>
    </font>
    <font>
      <sz val="10"/>
      <color theme="1"/>
      <name val="Calibri"/>
      <family val="2"/>
      <scheme val="minor"/>
    </font>
    <font>
      <vertAlign val="superscript"/>
      <sz val="9"/>
      <color theme="1"/>
      <name val="Times New Roman"/>
      <family val="1"/>
    </font>
    <font>
      <sz val="9"/>
      <name val="Times New Roman"/>
      <family val="1"/>
    </font>
    <font>
      <vertAlign val="superscript"/>
      <sz val="9"/>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7" fillId="0" borderId="0"/>
    <xf numFmtId="44" fontId="7" fillId="0" borderId="0" applyFont="0" applyFill="0" applyBorder="0" applyAlignment="0" applyProtection="0"/>
  </cellStyleXfs>
  <cellXfs count="92">
    <xf numFmtId="0" fontId="0" fillId="0" borderId="0" xfId="0"/>
    <xf numFmtId="0" fontId="5" fillId="0" borderId="0" xfId="0" applyFont="1" applyAlignment="1">
      <alignment horizontal="center"/>
    </xf>
    <xf numFmtId="0" fontId="4" fillId="0" borderId="0" xfId="0" applyFont="1" applyAlignment="1">
      <alignment horizontal="center"/>
    </xf>
    <xf numFmtId="0" fontId="3" fillId="0" borderId="6" xfId="0" applyFont="1" applyBorder="1" applyAlignment="1">
      <alignment horizontal="right" wrapText="1"/>
    </xf>
    <xf numFmtId="0" fontId="3" fillId="0" borderId="7" xfId="0" applyFont="1" applyBorder="1" applyAlignment="1">
      <alignment horizontal="right" wrapText="1"/>
    </xf>
    <xf numFmtId="0" fontId="5" fillId="2" borderId="10" xfId="0" applyFont="1" applyFill="1" applyBorder="1" applyAlignment="1">
      <alignment vertical="top"/>
    </xf>
    <xf numFmtId="0" fontId="5" fillId="2" borderId="11" xfId="0" applyFont="1" applyFill="1" applyBorder="1" applyAlignment="1">
      <alignment horizontal="right" vertical="top"/>
    </xf>
    <xf numFmtId="164" fontId="5" fillId="2" borderId="1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6" fontId="5" fillId="2" borderId="12" xfId="1" applyNumberFormat="1" applyFont="1" applyFill="1" applyBorder="1" applyAlignment="1">
      <alignment horizontal="right" vertical="top"/>
    </xf>
    <xf numFmtId="0" fontId="3" fillId="0" borderId="3" xfId="0" applyFont="1" applyBorder="1" applyAlignment="1">
      <alignment horizontal="left" vertical="top" indent="1"/>
    </xf>
    <xf numFmtId="9" fontId="3" fillId="0" borderId="0" xfId="0" applyNumberFormat="1" applyFont="1" applyBorder="1" applyAlignment="1">
      <alignment horizontal="right" vertical="top"/>
    </xf>
    <xf numFmtId="165" fontId="3" fillId="0" borderId="0" xfId="0" applyNumberFormat="1" applyFont="1" applyFill="1" applyBorder="1" applyAlignment="1">
      <alignment horizontal="right" vertical="top"/>
    </xf>
    <xf numFmtId="165" fontId="3" fillId="0" borderId="20" xfId="0" applyNumberFormat="1" applyFont="1" applyFill="1" applyBorder="1" applyAlignment="1">
      <alignment horizontal="right" vertical="top"/>
    </xf>
    <xf numFmtId="165" fontId="3" fillId="0" borderId="0" xfId="0" applyNumberFormat="1" applyFont="1" applyBorder="1" applyAlignment="1">
      <alignment horizontal="right" vertical="top"/>
    </xf>
    <xf numFmtId="166" fontId="3" fillId="0" borderId="8" xfId="1" applyNumberFormat="1" applyFont="1" applyBorder="1" applyAlignment="1">
      <alignment horizontal="right" vertical="top"/>
    </xf>
    <xf numFmtId="0" fontId="0" fillId="0" borderId="0" xfId="0" applyAlignment="1">
      <alignment vertical="top"/>
    </xf>
    <xf numFmtId="0" fontId="8" fillId="0" borderId="3" xfId="0" applyFont="1" applyFill="1" applyBorder="1" applyAlignment="1">
      <alignment horizontal="left" vertical="top" wrapText="1" indent="1"/>
    </xf>
    <xf numFmtId="9" fontId="3" fillId="0" borderId="0" xfId="0" applyNumberFormat="1" applyFont="1" applyFill="1" applyBorder="1" applyAlignment="1">
      <alignment horizontal="right" vertical="top"/>
    </xf>
    <xf numFmtId="166" fontId="3" fillId="0" borderId="8" xfId="1" applyNumberFormat="1" applyFont="1" applyFill="1" applyBorder="1" applyAlignment="1">
      <alignment horizontal="right" vertical="top"/>
    </xf>
    <xf numFmtId="0" fontId="3" fillId="0" borderId="3" xfId="0" applyFont="1" applyFill="1" applyBorder="1" applyAlignment="1">
      <alignment horizontal="left" vertical="top" wrapText="1" indent="1"/>
    </xf>
    <xf numFmtId="0" fontId="3" fillId="0" borderId="3" xfId="0" applyFont="1" applyFill="1" applyBorder="1" applyAlignment="1">
      <alignment horizontal="left" vertical="top" indent="1"/>
    </xf>
    <xf numFmtId="0" fontId="3" fillId="0" borderId="3" xfId="0" applyFont="1" applyBorder="1" applyAlignment="1">
      <alignment horizontal="left" vertical="top" wrapText="1" indent="1"/>
    </xf>
    <xf numFmtId="9" fontId="8" fillId="0" borderId="0" xfId="0" applyNumberFormat="1" applyFont="1" applyBorder="1" applyAlignment="1">
      <alignment horizontal="right" vertical="top"/>
    </xf>
    <xf numFmtId="165" fontId="8" fillId="0" borderId="0" xfId="0" applyNumberFormat="1" applyFont="1" applyFill="1" applyBorder="1" applyAlignment="1">
      <alignment horizontal="right" vertical="top"/>
    </xf>
    <xf numFmtId="165" fontId="8" fillId="0" borderId="20" xfId="0" applyNumberFormat="1" applyFont="1" applyFill="1" applyBorder="1" applyAlignment="1">
      <alignment horizontal="right" vertical="top"/>
    </xf>
    <xf numFmtId="165" fontId="8" fillId="0" borderId="0" xfId="0" applyNumberFormat="1" applyFont="1" applyBorder="1" applyAlignment="1">
      <alignment horizontal="right" vertical="top"/>
    </xf>
    <xf numFmtId="166" fontId="8" fillId="0" borderId="8" xfId="1" applyNumberFormat="1" applyFont="1" applyBorder="1" applyAlignment="1">
      <alignment horizontal="right" vertical="top"/>
    </xf>
    <xf numFmtId="9" fontId="8" fillId="0" borderId="0" xfId="0" applyNumberFormat="1" applyFont="1" applyFill="1" applyBorder="1" applyAlignment="1">
      <alignment horizontal="right" vertical="top"/>
    </xf>
    <xf numFmtId="166" fontId="8" fillId="0" borderId="8" xfId="1" applyNumberFormat="1" applyFont="1" applyFill="1" applyBorder="1" applyAlignment="1">
      <alignment horizontal="right" vertical="top"/>
    </xf>
    <xf numFmtId="0" fontId="8" fillId="0" borderId="3" xfId="0" applyFont="1" applyBorder="1" applyAlignment="1">
      <alignment horizontal="left" vertical="top" wrapText="1" indent="1"/>
    </xf>
    <xf numFmtId="0" fontId="5" fillId="2" borderId="2" xfId="0" applyFont="1" applyFill="1" applyBorder="1" applyAlignment="1">
      <alignment vertical="top" wrapText="1"/>
    </xf>
    <xf numFmtId="0" fontId="10" fillId="2" borderId="4" xfId="0" applyFont="1" applyFill="1" applyBorder="1" applyAlignment="1">
      <alignment horizontal="right" vertical="top" wrapText="1"/>
    </xf>
    <xf numFmtId="164" fontId="10" fillId="2" borderId="4" xfId="0" applyNumberFormat="1" applyFont="1" applyFill="1" applyBorder="1" applyAlignment="1">
      <alignment horizontal="right" vertical="top" wrapText="1"/>
    </xf>
    <xf numFmtId="164" fontId="10" fillId="2" borderId="18" xfId="0" applyNumberFormat="1" applyFont="1" applyFill="1" applyBorder="1" applyAlignment="1">
      <alignment horizontal="right" vertical="top" wrapText="1"/>
    </xf>
    <xf numFmtId="166" fontId="10" fillId="2" borderId="9" xfId="1" applyNumberFormat="1" applyFont="1" applyFill="1" applyBorder="1" applyAlignment="1">
      <alignment horizontal="right" vertical="top" wrapText="1"/>
    </xf>
    <xf numFmtId="0" fontId="8" fillId="0" borderId="3" xfId="0" applyFont="1" applyFill="1" applyBorder="1" applyAlignment="1">
      <alignment horizontal="left" wrapText="1" indent="1"/>
    </xf>
    <xf numFmtId="0" fontId="8" fillId="0" borderId="3" xfId="0" applyFont="1" applyBorder="1" applyAlignment="1">
      <alignment horizontal="left" vertical="top" indent="1"/>
    </xf>
    <xf numFmtId="0" fontId="12" fillId="0" borderId="3" xfId="0" applyFont="1" applyFill="1" applyBorder="1" applyAlignment="1">
      <alignment horizontal="left" vertical="top" wrapText="1" indent="3"/>
    </xf>
    <xf numFmtId="9" fontId="12" fillId="0" borderId="0" xfId="0" applyNumberFormat="1" applyFont="1" applyFill="1" applyBorder="1" applyAlignment="1">
      <alignment horizontal="right" vertical="top"/>
    </xf>
    <xf numFmtId="165" fontId="12" fillId="0" borderId="0" xfId="0" applyNumberFormat="1" applyFont="1" applyFill="1" applyBorder="1" applyAlignment="1">
      <alignment horizontal="right" vertical="top"/>
    </xf>
    <xf numFmtId="165" fontId="12" fillId="0" borderId="20" xfId="0" applyNumberFormat="1" applyFont="1" applyFill="1" applyBorder="1" applyAlignment="1">
      <alignment horizontal="right" vertical="top"/>
    </xf>
    <xf numFmtId="166" fontId="12" fillId="0" borderId="8" xfId="1" applyNumberFormat="1" applyFont="1" applyFill="1" applyBorder="1" applyAlignment="1">
      <alignment horizontal="right" vertical="top"/>
    </xf>
    <xf numFmtId="0" fontId="13" fillId="0" borderId="0" xfId="0" applyFont="1"/>
    <xf numFmtId="0" fontId="12" fillId="0" borderId="3" xfId="0" applyFont="1" applyFill="1" applyBorder="1" applyAlignment="1">
      <alignment horizontal="left" vertical="top" indent="3"/>
    </xf>
    <xf numFmtId="9" fontId="12" fillId="0" borderId="0" xfId="0" applyNumberFormat="1" applyFont="1" applyBorder="1" applyAlignment="1">
      <alignment horizontal="right" vertical="top"/>
    </xf>
    <xf numFmtId="165" fontId="12" fillId="0" borderId="0" xfId="0" applyNumberFormat="1" applyFont="1" applyBorder="1" applyAlignment="1">
      <alignment horizontal="right" vertical="top"/>
    </xf>
    <xf numFmtId="166" fontId="12" fillId="0" borderId="8" xfId="1" applyNumberFormat="1" applyFont="1" applyBorder="1" applyAlignment="1">
      <alignment horizontal="right" vertical="top"/>
    </xf>
    <xf numFmtId="0" fontId="5" fillId="3" borderId="16" xfId="0" applyFont="1" applyFill="1" applyBorder="1" applyAlignment="1">
      <alignment vertical="center"/>
    </xf>
    <xf numFmtId="9" fontId="5" fillId="3" borderId="17" xfId="0" applyNumberFormat="1" applyFont="1" applyFill="1" applyBorder="1" applyAlignment="1">
      <alignment horizontal="right" vertical="center"/>
    </xf>
    <xf numFmtId="164" fontId="5" fillId="3" borderId="17" xfId="0" applyNumberFormat="1" applyFont="1" applyFill="1" applyBorder="1" applyAlignment="1">
      <alignment horizontal="right" vertical="center"/>
    </xf>
    <xf numFmtId="164" fontId="5" fillId="3" borderId="23" xfId="0" applyNumberFormat="1" applyFont="1" applyFill="1" applyBorder="1" applyAlignment="1">
      <alignment horizontal="right" vertical="center"/>
    </xf>
    <xf numFmtId="166" fontId="5" fillId="3" borderId="24" xfId="1" applyNumberFormat="1" applyFont="1" applyFill="1" applyBorder="1" applyAlignment="1">
      <alignment horizontal="right" vertical="center"/>
    </xf>
    <xf numFmtId="0" fontId="0" fillId="0" borderId="0" xfId="0" applyAlignment="1">
      <alignment vertical="center"/>
    </xf>
    <xf numFmtId="0" fontId="5" fillId="2" borderId="3" xfId="0" applyFont="1" applyFill="1" applyBorder="1" applyAlignment="1">
      <alignment vertical="top"/>
    </xf>
    <xf numFmtId="0" fontId="3" fillId="2" borderId="0" xfId="0" applyFont="1" applyFill="1" applyBorder="1" applyAlignment="1">
      <alignment horizontal="right" vertical="top"/>
    </xf>
    <xf numFmtId="164" fontId="5" fillId="2" borderId="0" xfId="0" applyNumberFormat="1" applyFont="1" applyFill="1" applyBorder="1" applyAlignment="1">
      <alignment horizontal="right" vertical="top"/>
    </xf>
    <xf numFmtId="164" fontId="5" fillId="2" borderId="20" xfId="0" applyNumberFormat="1" applyFont="1" applyFill="1" applyBorder="1" applyAlignment="1">
      <alignment horizontal="right" vertical="top"/>
    </xf>
    <xf numFmtId="166" fontId="5" fillId="2" borderId="8" xfId="1" applyNumberFormat="1" applyFont="1" applyFill="1" applyBorder="1" applyAlignment="1">
      <alignment horizontal="right" vertical="top"/>
    </xf>
    <xf numFmtId="0" fontId="3" fillId="0" borderId="5" xfId="0" applyFont="1" applyBorder="1" applyAlignment="1">
      <alignment horizontal="left" vertical="top" indent="1"/>
    </xf>
    <xf numFmtId="9" fontId="3" fillId="0" borderId="6" xfId="0" applyNumberFormat="1" applyFont="1" applyBorder="1" applyAlignment="1">
      <alignment horizontal="right" vertical="top"/>
    </xf>
    <xf numFmtId="165" fontId="3" fillId="0" borderId="6" xfId="0" applyNumberFormat="1" applyFont="1" applyFill="1" applyBorder="1" applyAlignment="1">
      <alignment horizontal="right" vertical="top"/>
    </xf>
    <xf numFmtId="165" fontId="3" fillId="0" borderId="21" xfId="0" applyNumberFormat="1" applyFont="1" applyFill="1" applyBorder="1" applyAlignment="1">
      <alignment horizontal="right" vertical="top"/>
    </xf>
    <xf numFmtId="165" fontId="3" fillId="0" borderId="6" xfId="0" applyNumberFormat="1" applyFont="1" applyBorder="1" applyAlignment="1">
      <alignment horizontal="right" vertical="top"/>
    </xf>
    <xf numFmtId="166" fontId="3" fillId="0" borderId="7" xfId="1" applyNumberFormat="1" applyFont="1" applyBorder="1" applyAlignment="1">
      <alignment horizontal="right" vertical="top"/>
    </xf>
    <xf numFmtId="0" fontId="5" fillId="3" borderId="13" xfId="0" applyFont="1" applyFill="1" applyBorder="1" applyAlignment="1">
      <alignment vertical="top"/>
    </xf>
    <xf numFmtId="0" fontId="5" fillId="3" borderId="1" xfId="0" applyFont="1" applyFill="1" applyBorder="1" applyAlignment="1">
      <alignment horizontal="right" vertical="top"/>
    </xf>
    <xf numFmtId="164" fontId="5" fillId="3" borderId="1" xfId="0" applyNumberFormat="1" applyFont="1" applyFill="1" applyBorder="1" applyAlignment="1">
      <alignment horizontal="right" vertical="top"/>
    </xf>
    <xf numFmtId="164" fontId="5" fillId="3" borderId="25" xfId="0" applyNumberFormat="1" applyFont="1" applyFill="1" applyBorder="1" applyAlignment="1">
      <alignment horizontal="right" vertical="top"/>
    </xf>
    <xf numFmtId="166" fontId="5" fillId="3" borderId="14" xfId="1" applyNumberFormat="1" applyFont="1" applyFill="1" applyBorder="1" applyAlignment="1">
      <alignment horizontal="right" vertical="top"/>
    </xf>
    <xf numFmtId="0" fontId="6" fillId="0" borderId="0" xfId="0" applyFont="1" applyFill="1" applyBorder="1" applyAlignment="1">
      <alignment vertical="top"/>
    </xf>
    <xf numFmtId="0" fontId="6" fillId="0" borderId="0" xfId="0" applyFont="1"/>
    <xf numFmtId="0" fontId="6" fillId="0" borderId="0" xfId="0" applyFont="1" applyAlignment="1">
      <alignment vertical="top"/>
    </xf>
    <xf numFmtId="0" fontId="6" fillId="0" borderId="0" xfId="0" applyFont="1" applyAlignment="1">
      <alignment horizontal="left" vertical="top" wrapText="1"/>
    </xf>
    <xf numFmtId="0" fontId="15" fillId="0" borderId="0" xfId="0" applyFont="1" applyFill="1" applyBorder="1" applyAlignment="1">
      <alignment horizontal="left" wrapText="1"/>
    </xf>
    <xf numFmtId="0" fontId="6" fillId="0" borderId="0" xfId="0" applyFont="1" applyAlignment="1">
      <alignment horizontal="left" vertical="top" wrapText="1"/>
    </xf>
    <xf numFmtId="0" fontId="15" fillId="0" borderId="0" xfId="0" applyFont="1" applyFill="1" applyBorder="1" applyAlignment="1">
      <alignment horizontal="left" vertical="top" wrapText="1"/>
    </xf>
    <xf numFmtId="0" fontId="2" fillId="0" borderId="0" xfId="0" applyFont="1" applyAlignment="1">
      <alignment horizontal="center"/>
    </xf>
    <xf numFmtId="0" fontId="3" fillId="0" borderId="0"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18" xfId="0" applyFont="1" applyBorder="1" applyAlignment="1">
      <alignment horizontal="right" wrapText="1"/>
    </xf>
    <xf numFmtId="0" fontId="3" fillId="0" borderId="20" xfId="0" applyFont="1" applyBorder="1" applyAlignment="1">
      <alignment horizontal="right" wrapText="1"/>
    </xf>
    <xf numFmtId="0" fontId="3" fillId="0" borderId="21" xfId="0" applyFont="1" applyBorder="1" applyAlignment="1">
      <alignment horizontal="right" wrapText="1"/>
    </xf>
    <xf numFmtId="0" fontId="3" fillId="0" borderId="19"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wrapText="1"/>
    </xf>
    <xf numFmtId="0" fontId="3" fillId="0" borderId="7" xfId="0" applyFont="1" applyBorder="1" applyAlignment="1">
      <alignment horizontal="center" wrapText="1"/>
    </xf>
    <xf numFmtId="0" fontId="3" fillId="0" borderId="4" xfId="0" applyFont="1" applyBorder="1" applyAlignment="1">
      <alignment horizontal="right" wrapText="1"/>
    </xf>
    <xf numFmtId="0" fontId="3" fillId="0" borderId="0" xfId="0" applyFont="1" applyBorder="1" applyAlignment="1">
      <alignment horizontal="right" wrapText="1"/>
    </xf>
    <xf numFmtId="0" fontId="3" fillId="0" borderId="6" xfId="0" applyFont="1" applyBorder="1" applyAlignment="1">
      <alignment horizontal="right" wrapText="1"/>
    </xf>
  </cellXfs>
  <cellStyles count="4">
    <cellStyle name="Currency 2" xfId="3"/>
    <cellStyle name="Normal" xfId="0" builtinId="0"/>
    <cellStyle name="Normal 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tabSelected="1" workbookViewId="0">
      <selection sqref="A1:G1"/>
    </sheetView>
  </sheetViews>
  <sheetFormatPr defaultRowHeight="15" x14ac:dyDescent="0.25"/>
  <cols>
    <col min="1" max="1" width="51.42578125" customWidth="1"/>
    <col min="2" max="2" width="10.28515625" customWidth="1"/>
    <col min="3" max="5" width="10.7109375" customWidth="1"/>
    <col min="6" max="6" width="9.28515625" bestFit="1" customWidth="1"/>
    <col min="7" max="7" width="8.7109375" customWidth="1"/>
  </cols>
  <sheetData>
    <row r="1" spans="1:7" ht="18.75" x14ac:dyDescent="0.3">
      <c r="A1" s="77" t="s">
        <v>0</v>
      </c>
      <c r="B1" s="77"/>
      <c r="C1" s="77"/>
      <c r="D1" s="77"/>
      <c r="E1" s="77"/>
      <c r="F1" s="77"/>
      <c r="G1" s="77"/>
    </row>
    <row r="2" spans="1:7" ht="18.75" x14ac:dyDescent="0.3">
      <c r="A2" s="77" t="s">
        <v>9</v>
      </c>
      <c r="B2" s="77"/>
      <c r="C2" s="77"/>
      <c r="D2" s="77"/>
      <c r="E2" s="77"/>
      <c r="F2" s="77"/>
      <c r="G2" s="77"/>
    </row>
    <row r="3" spans="1:7" ht="18.75" x14ac:dyDescent="0.3">
      <c r="A3" s="77" t="s">
        <v>1</v>
      </c>
      <c r="B3" s="77"/>
      <c r="C3" s="77"/>
      <c r="D3" s="77"/>
      <c r="E3" s="77"/>
      <c r="F3" s="77"/>
      <c r="G3" s="77"/>
    </row>
    <row r="4" spans="1:7" ht="6" customHeight="1" x14ac:dyDescent="0.25">
      <c r="A4" s="1"/>
      <c r="B4" s="2"/>
      <c r="C4" s="2"/>
      <c r="D4" s="2"/>
      <c r="E4" s="2"/>
      <c r="F4" s="2"/>
      <c r="G4" s="2"/>
    </row>
    <row r="5" spans="1:7" ht="15.75" thickBot="1" x14ac:dyDescent="0.3">
      <c r="A5" s="78" t="s">
        <v>2</v>
      </c>
      <c r="B5" s="78"/>
      <c r="C5" s="78"/>
      <c r="D5" s="78"/>
      <c r="E5" s="78"/>
      <c r="F5" s="78"/>
      <c r="G5" s="78"/>
    </row>
    <row r="6" spans="1:7" x14ac:dyDescent="0.25">
      <c r="A6" s="79" t="s">
        <v>10</v>
      </c>
      <c r="B6" s="89" t="s">
        <v>11</v>
      </c>
      <c r="C6" s="89" t="s">
        <v>12</v>
      </c>
      <c r="D6" s="89" t="s">
        <v>3</v>
      </c>
      <c r="E6" s="82" t="s">
        <v>13</v>
      </c>
      <c r="F6" s="85" t="s">
        <v>14</v>
      </c>
      <c r="G6" s="86"/>
    </row>
    <row r="7" spans="1:7" x14ac:dyDescent="0.25">
      <c r="A7" s="80"/>
      <c r="B7" s="90"/>
      <c r="C7" s="90"/>
      <c r="D7" s="90"/>
      <c r="E7" s="83"/>
      <c r="F7" s="87" t="s">
        <v>4</v>
      </c>
      <c r="G7" s="88"/>
    </row>
    <row r="8" spans="1:7" x14ac:dyDescent="0.25">
      <c r="A8" s="81"/>
      <c r="B8" s="91"/>
      <c r="C8" s="91"/>
      <c r="D8" s="91"/>
      <c r="E8" s="84"/>
      <c r="F8" s="3" t="s">
        <v>5</v>
      </c>
      <c r="G8" s="4" t="s">
        <v>6</v>
      </c>
    </row>
    <row r="9" spans="1:7" x14ac:dyDescent="0.25">
      <c r="A9" s="5" t="s">
        <v>15</v>
      </c>
      <c r="B9" s="6"/>
      <c r="C9" s="7">
        <f>SUM(C10:C27)</f>
        <v>161.04867900000005</v>
      </c>
      <c r="D9" s="7">
        <f>SUM(D10:D27)</f>
        <v>168.5</v>
      </c>
      <c r="E9" s="8">
        <f>SUM(E10:E27)</f>
        <v>167.5</v>
      </c>
      <c r="F9" s="7">
        <f t="shared" ref="F9:F46" si="0">E9-D9</f>
        <v>-1</v>
      </c>
      <c r="G9" s="9">
        <f t="shared" ref="G9:G46" si="1">IF(D9=0,"N/A",F9/D9)</f>
        <v>-5.9347181008902079E-3</v>
      </c>
    </row>
    <row r="10" spans="1:7" s="16" customFormat="1" x14ac:dyDescent="0.25">
      <c r="A10" s="10" t="s">
        <v>16</v>
      </c>
      <c r="B10" s="11">
        <v>1</v>
      </c>
      <c r="C10" s="12">
        <v>15.249409999999999</v>
      </c>
      <c r="D10" s="12">
        <v>16.46</v>
      </c>
      <c r="E10" s="13">
        <v>14.9</v>
      </c>
      <c r="F10" s="14">
        <f t="shared" si="0"/>
        <v>-1.5600000000000005</v>
      </c>
      <c r="G10" s="15">
        <f t="shared" si="1"/>
        <v>-9.4775212636695041E-2</v>
      </c>
    </row>
    <row r="11" spans="1:7" s="16" customFormat="1" ht="25.5" x14ac:dyDescent="0.25">
      <c r="A11" s="17" t="s">
        <v>17</v>
      </c>
      <c r="B11" s="18">
        <v>1</v>
      </c>
      <c r="C11" s="12">
        <v>7.2050640000000001</v>
      </c>
      <c r="D11" s="12">
        <v>7.84</v>
      </c>
      <c r="E11" s="13">
        <v>7.84</v>
      </c>
      <c r="F11" s="12">
        <f t="shared" si="0"/>
        <v>0</v>
      </c>
      <c r="G11" s="19">
        <f t="shared" si="1"/>
        <v>0</v>
      </c>
    </row>
    <row r="12" spans="1:7" s="16" customFormat="1" x14ac:dyDescent="0.25">
      <c r="A12" s="17" t="s">
        <v>18</v>
      </c>
      <c r="B12" s="11">
        <v>1</v>
      </c>
      <c r="C12" s="12">
        <v>2.19</v>
      </c>
      <c r="D12" s="12">
        <v>2</v>
      </c>
      <c r="E12" s="13">
        <v>0.15</v>
      </c>
      <c r="F12" s="14">
        <f t="shared" si="0"/>
        <v>-1.85</v>
      </c>
      <c r="G12" s="15">
        <f t="shared" si="1"/>
        <v>-0.92500000000000004</v>
      </c>
    </row>
    <row r="13" spans="1:7" s="16" customFormat="1" x14ac:dyDescent="0.25">
      <c r="A13" s="20" t="s">
        <v>19</v>
      </c>
      <c r="B13" s="18">
        <v>1</v>
      </c>
      <c r="C13" s="12">
        <v>2.5</v>
      </c>
      <c r="D13" s="12">
        <v>2.5</v>
      </c>
      <c r="E13" s="13">
        <v>2.5</v>
      </c>
      <c r="F13" s="12">
        <f t="shared" si="0"/>
        <v>0</v>
      </c>
      <c r="G13" s="19">
        <f t="shared" si="1"/>
        <v>0</v>
      </c>
    </row>
    <row r="14" spans="1:7" s="16" customFormat="1" x14ac:dyDescent="0.25">
      <c r="A14" s="21" t="s">
        <v>20</v>
      </c>
      <c r="B14" s="18">
        <v>1</v>
      </c>
      <c r="C14" s="12">
        <v>4.91</v>
      </c>
      <c r="D14" s="12">
        <v>6</v>
      </c>
      <c r="E14" s="13">
        <v>6</v>
      </c>
      <c r="F14" s="12">
        <f t="shared" si="0"/>
        <v>0</v>
      </c>
      <c r="G14" s="19">
        <f t="shared" si="1"/>
        <v>0</v>
      </c>
    </row>
    <row r="15" spans="1:7" s="16" customFormat="1" x14ac:dyDescent="0.25">
      <c r="A15" s="17" t="s">
        <v>21</v>
      </c>
      <c r="B15" s="11">
        <v>1</v>
      </c>
      <c r="C15" s="12">
        <v>3.988019</v>
      </c>
      <c r="D15" s="12">
        <v>1.3</v>
      </c>
      <c r="E15" s="13">
        <v>1</v>
      </c>
      <c r="F15" s="14">
        <f t="shared" si="0"/>
        <v>-0.30000000000000004</v>
      </c>
      <c r="G15" s="15">
        <f t="shared" si="1"/>
        <v>-0.23076923076923078</v>
      </c>
    </row>
    <row r="16" spans="1:7" s="16" customFormat="1" ht="25.5" x14ac:dyDescent="0.25">
      <c r="A16" s="20" t="s">
        <v>22</v>
      </c>
      <c r="B16" s="18">
        <v>1</v>
      </c>
      <c r="C16" s="12">
        <v>22.951543000000001</v>
      </c>
      <c r="D16" s="12">
        <v>22.98</v>
      </c>
      <c r="E16" s="13">
        <v>22.98</v>
      </c>
      <c r="F16" s="12">
        <f t="shared" si="0"/>
        <v>0</v>
      </c>
      <c r="G16" s="19">
        <f t="shared" si="1"/>
        <v>0</v>
      </c>
    </row>
    <row r="17" spans="1:7" s="16" customFormat="1" ht="25.5" x14ac:dyDescent="0.25">
      <c r="A17" s="22" t="s">
        <v>23</v>
      </c>
      <c r="B17" s="11">
        <v>1</v>
      </c>
      <c r="C17" s="12">
        <v>0.193879</v>
      </c>
      <c r="D17" s="12">
        <v>0</v>
      </c>
      <c r="E17" s="13">
        <v>0</v>
      </c>
      <c r="F17" s="14">
        <f t="shared" si="0"/>
        <v>0</v>
      </c>
      <c r="G17" s="15" t="str">
        <f t="shared" si="1"/>
        <v>N/A</v>
      </c>
    </row>
    <row r="18" spans="1:7" s="16" customFormat="1" ht="13.9" customHeight="1" x14ac:dyDescent="0.25">
      <c r="A18" s="17" t="s">
        <v>24</v>
      </c>
      <c r="B18" s="11">
        <v>1</v>
      </c>
      <c r="C18" s="12">
        <v>4.7036129999999998</v>
      </c>
      <c r="D18" s="12">
        <v>5.82</v>
      </c>
      <c r="E18" s="13">
        <v>5.82</v>
      </c>
      <c r="F18" s="14">
        <f t="shared" si="0"/>
        <v>0</v>
      </c>
      <c r="G18" s="15">
        <f t="shared" si="1"/>
        <v>0</v>
      </c>
    </row>
    <row r="19" spans="1:7" s="16" customFormat="1" x14ac:dyDescent="0.25">
      <c r="A19" s="17" t="s">
        <v>25</v>
      </c>
      <c r="B19" s="11">
        <v>1</v>
      </c>
      <c r="C19" s="12">
        <v>3.3989509999999998</v>
      </c>
      <c r="D19" s="12">
        <v>3.82</v>
      </c>
      <c r="E19" s="13">
        <v>3.82</v>
      </c>
      <c r="F19" s="14">
        <f t="shared" si="0"/>
        <v>0</v>
      </c>
      <c r="G19" s="15">
        <f t="shared" si="1"/>
        <v>0</v>
      </c>
    </row>
    <row r="20" spans="1:7" s="16" customFormat="1" ht="14.45" customHeight="1" x14ac:dyDescent="0.25">
      <c r="A20" s="17" t="s">
        <v>26</v>
      </c>
      <c r="B20" s="11">
        <v>1</v>
      </c>
      <c r="C20" s="12">
        <v>30.297878000000001</v>
      </c>
      <c r="D20" s="12">
        <v>31.94</v>
      </c>
      <c r="E20" s="13">
        <v>31.94</v>
      </c>
      <c r="F20" s="14">
        <f t="shared" si="0"/>
        <v>0</v>
      </c>
      <c r="G20" s="15">
        <f t="shared" si="1"/>
        <v>0</v>
      </c>
    </row>
    <row r="21" spans="1:7" s="16" customFormat="1" ht="13.9" customHeight="1" x14ac:dyDescent="0.25">
      <c r="A21" s="17" t="s">
        <v>27</v>
      </c>
      <c r="B21" s="23">
        <v>1</v>
      </c>
      <c r="C21" s="24">
        <v>42.025671000000003</v>
      </c>
      <c r="D21" s="24">
        <v>45.62</v>
      </c>
      <c r="E21" s="25">
        <v>45.62</v>
      </c>
      <c r="F21" s="26">
        <f t="shared" si="0"/>
        <v>0</v>
      </c>
      <c r="G21" s="27">
        <f t="shared" si="1"/>
        <v>0</v>
      </c>
    </row>
    <row r="22" spans="1:7" s="16" customFormat="1" x14ac:dyDescent="0.25">
      <c r="A22" s="17" t="s">
        <v>28</v>
      </c>
      <c r="B22" s="23">
        <v>1</v>
      </c>
      <c r="C22" s="24">
        <v>5.55</v>
      </c>
      <c r="D22" s="24">
        <v>3.72</v>
      </c>
      <c r="E22" s="25">
        <v>6.43</v>
      </c>
      <c r="F22" s="26">
        <f t="shared" si="0"/>
        <v>2.7099999999999995</v>
      </c>
      <c r="G22" s="27">
        <f t="shared" si="1"/>
        <v>0.72849462365591378</v>
      </c>
    </row>
    <row r="23" spans="1:7" s="16" customFormat="1" ht="25.5" x14ac:dyDescent="0.25">
      <c r="A23" s="17" t="s">
        <v>29</v>
      </c>
      <c r="B23" s="28">
        <v>1</v>
      </c>
      <c r="C23" s="24">
        <v>0.90587899999999999</v>
      </c>
      <c r="D23" s="24">
        <v>1</v>
      </c>
      <c r="E23" s="25">
        <v>1</v>
      </c>
      <c r="F23" s="24">
        <f t="shared" si="0"/>
        <v>0</v>
      </c>
      <c r="G23" s="29">
        <f t="shared" si="1"/>
        <v>0</v>
      </c>
    </row>
    <row r="24" spans="1:7" s="16" customFormat="1" x14ac:dyDescent="0.25">
      <c r="A24" s="17" t="s">
        <v>30</v>
      </c>
      <c r="B24" s="28">
        <v>1</v>
      </c>
      <c r="C24" s="24">
        <v>1</v>
      </c>
      <c r="D24" s="24">
        <v>1</v>
      </c>
      <c r="E24" s="25">
        <v>1</v>
      </c>
      <c r="F24" s="24">
        <f t="shared" si="0"/>
        <v>0</v>
      </c>
      <c r="G24" s="29">
        <f t="shared" si="1"/>
        <v>0</v>
      </c>
    </row>
    <row r="25" spans="1:7" s="16" customFormat="1" ht="25.5" x14ac:dyDescent="0.25">
      <c r="A25" s="20" t="s">
        <v>31</v>
      </c>
      <c r="B25" s="28">
        <v>1</v>
      </c>
      <c r="C25" s="24">
        <v>0.59109100000000003</v>
      </c>
      <c r="D25" s="24">
        <v>1.5</v>
      </c>
      <c r="E25" s="25">
        <v>1.5</v>
      </c>
      <c r="F25" s="24">
        <f t="shared" si="0"/>
        <v>0</v>
      </c>
      <c r="G25" s="29">
        <f t="shared" si="1"/>
        <v>0</v>
      </c>
    </row>
    <row r="26" spans="1:7" s="16" customFormat="1" x14ac:dyDescent="0.25">
      <c r="A26" s="20" t="s">
        <v>32</v>
      </c>
      <c r="B26" s="28">
        <v>1</v>
      </c>
      <c r="C26" s="24">
        <v>12.387681000000001</v>
      </c>
      <c r="D26" s="24">
        <v>13.5</v>
      </c>
      <c r="E26" s="25">
        <v>13.5</v>
      </c>
      <c r="F26" s="24">
        <f t="shared" si="0"/>
        <v>0</v>
      </c>
      <c r="G26" s="29">
        <f t="shared" si="1"/>
        <v>0</v>
      </c>
    </row>
    <row r="27" spans="1:7" s="16" customFormat="1" ht="15.75" thickBot="1" x14ac:dyDescent="0.3">
      <c r="A27" s="30" t="s">
        <v>33</v>
      </c>
      <c r="B27" s="23">
        <v>1</v>
      </c>
      <c r="C27" s="24">
        <v>1</v>
      </c>
      <c r="D27" s="24">
        <v>1.5</v>
      </c>
      <c r="E27" s="25">
        <v>1.5</v>
      </c>
      <c r="F27" s="26">
        <f t="shared" si="0"/>
        <v>0</v>
      </c>
      <c r="G27" s="27">
        <f t="shared" si="1"/>
        <v>0</v>
      </c>
    </row>
    <row r="28" spans="1:7" x14ac:dyDescent="0.25">
      <c r="A28" s="31" t="s">
        <v>34</v>
      </c>
      <c r="B28" s="32"/>
      <c r="C28" s="33">
        <f>SUM(C29:C39,C42)</f>
        <v>446.07599999999996</v>
      </c>
      <c r="D28" s="33">
        <f>SUM(D29:D39,D42)</f>
        <v>469.56710000000004</v>
      </c>
      <c r="E28" s="34">
        <f>SUM(E29:E39,E42)</f>
        <v>495.83569999999992</v>
      </c>
      <c r="F28" s="33">
        <f t="shared" si="0"/>
        <v>26.268599999999878</v>
      </c>
      <c r="G28" s="35">
        <f t="shared" si="1"/>
        <v>5.5942164602247213E-2</v>
      </c>
    </row>
    <row r="29" spans="1:7" x14ac:dyDescent="0.25">
      <c r="A29" s="36" t="s">
        <v>35</v>
      </c>
      <c r="B29" s="23">
        <v>0.57999999999999996</v>
      </c>
      <c r="C29" s="24">
        <v>27.851600000000001</v>
      </c>
      <c r="D29" s="24">
        <v>31.9</v>
      </c>
      <c r="E29" s="25">
        <v>31.9</v>
      </c>
      <c r="F29" s="26">
        <f t="shared" si="0"/>
        <v>0</v>
      </c>
      <c r="G29" s="27">
        <f t="shared" si="1"/>
        <v>0</v>
      </c>
    </row>
    <row r="30" spans="1:7" ht="28.5" x14ac:dyDescent="0.25">
      <c r="A30" s="22" t="s">
        <v>36</v>
      </c>
      <c r="B30" s="23">
        <v>0.68</v>
      </c>
      <c r="C30" s="24">
        <v>0.67320000000000002</v>
      </c>
      <c r="D30" s="24">
        <v>0</v>
      </c>
      <c r="E30" s="25">
        <v>0</v>
      </c>
      <c r="F30" s="26">
        <f t="shared" si="0"/>
        <v>0</v>
      </c>
      <c r="G30" s="27" t="str">
        <f t="shared" si="1"/>
        <v>N/A</v>
      </c>
    </row>
    <row r="31" spans="1:7" ht="13.9" customHeight="1" x14ac:dyDescent="0.25">
      <c r="A31" s="17" t="s">
        <v>37</v>
      </c>
      <c r="B31" s="28">
        <v>0.72</v>
      </c>
      <c r="C31" s="24">
        <v>69.623999999999995</v>
      </c>
      <c r="D31" s="24">
        <v>66.621600000000001</v>
      </c>
      <c r="E31" s="25">
        <v>73.821600000000004</v>
      </c>
      <c r="F31" s="24">
        <f t="shared" si="0"/>
        <v>7.2000000000000028</v>
      </c>
      <c r="G31" s="29">
        <f t="shared" si="1"/>
        <v>0.10807305738679351</v>
      </c>
    </row>
    <row r="32" spans="1:7" x14ac:dyDescent="0.25">
      <c r="A32" s="37" t="s">
        <v>38</v>
      </c>
      <c r="B32" s="23">
        <v>0.59</v>
      </c>
      <c r="C32" s="24">
        <v>143.34049999999999</v>
      </c>
      <c r="D32" s="24">
        <v>177</v>
      </c>
      <c r="E32" s="25">
        <v>196.72959999999998</v>
      </c>
      <c r="F32" s="24">
        <f t="shared" si="0"/>
        <v>19.729599999999976</v>
      </c>
      <c r="G32" s="29">
        <f t="shared" si="1"/>
        <v>0.11146666666666653</v>
      </c>
    </row>
    <row r="33" spans="1:7" ht="28.5" x14ac:dyDescent="0.25">
      <c r="A33" s="20" t="s">
        <v>39</v>
      </c>
      <c r="B33" s="28">
        <v>0.7</v>
      </c>
      <c r="C33" s="24">
        <v>22.056999999999999</v>
      </c>
      <c r="D33" s="24">
        <v>17.5</v>
      </c>
      <c r="E33" s="25">
        <v>17.5</v>
      </c>
      <c r="F33" s="24">
        <f t="shared" si="0"/>
        <v>0</v>
      </c>
      <c r="G33" s="29">
        <f t="shared" si="1"/>
        <v>0</v>
      </c>
    </row>
    <row r="34" spans="1:7" x14ac:dyDescent="0.25">
      <c r="A34" s="21" t="s">
        <v>40</v>
      </c>
      <c r="B34" s="28">
        <v>0.73</v>
      </c>
      <c r="C34" s="24">
        <v>2.2557</v>
      </c>
      <c r="D34" s="24">
        <v>1.6425000000000001</v>
      </c>
      <c r="E34" s="25">
        <v>1.6425000000000001</v>
      </c>
      <c r="F34" s="24">
        <f t="shared" si="0"/>
        <v>0</v>
      </c>
      <c r="G34" s="29">
        <f t="shared" si="1"/>
        <v>0</v>
      </c>
    </row>
    <row r="35" spans="1:7" x14ac:dyDescent="0.25">
      <c r="A35" s="21" t="s">
        <v>41</v>
      </c>
      <c r="B35" s="28">
        <v>0.59</v>
      </c>
      <c r="C35" s="24">
        <v>30.149000000000001</v>
      </c>
      <c r="D35" s="24">
        <v>35.9251</v>
      </c>
      <c r="E35" s="25">
        <v>35.9251</v>
      </c>
      <c r="F35" s="24">
        <f t="shared" si="0"/>
        <v>0</v>
      </c>
      <c r="G35" s="29">
        <f t="shared" si="1"/>
        <v>0</v>
      </c>
    </row>
    <row r="36" spans="1:7" ht="15.75" customHeight="1" x14ac:dyDescent="0.25">
      <c r="A36" s="22" t="s">
        <v>42</v>
      </c>
      <c r="B36" s="23">
        <v>0.56999999999999995</v>
      </c>
      <c r="C36" s="24">
        <v>47.868600000000001</v>
      </c>
      <c r="D36" s="24">
        <v>42.749999999999993</v>
      </c>
      <c r="E36" s="25">
        <v>42.749999999999993</v>
      </c>
      <c r="F36" s="26">
        <f t="shared" si="0"/>
        <v>0</v>
      </c>
      <c r="G36" s="27">
        <f t="shared" si="1"/>
        <v>0</v>
      </c>
    </row>
    <row r="37" spans="1:7" x14ac:dyDescent="0.25">
      <c r="A37" s="30" t="s">
        <v>43</v>
      </c>
      <c r="B37" s="23">
        <v>1</v>
      </c>
      <c r="C37" s="24">
        <v>0.6</v>
      </c>
      <c r="D37" s="24">
        <v>0.6</v>
      </c>
      <c r="E37" s="25">
        <v>0</v>
      </c>
      <c r="F37" s="26">
        <f t="shared" si="0"/>
        <v>-0.6</v>
      </c>
      <c r="G37" s="27">
        <f t="shared" si="1"/>
        <v>-1</v>
      </c>
    </row>
    <row r="38" spans="1:7" ht="25.5" x14ac:dyDescent="0.25">
      <c r="A38" s="17" t="s">
        <v>44</v>
      </c>
      <c r="B38" s="28">
        <v>0.61</v>
      </c>
      <c r="C38" s="24">
        <v>45.213200000000001</v>
      </c>
      <c r="D38" s="24">
        <v>45.890300000000003</v>
      </c>
      <c r="E38" s="25">
        <v>45.829299999999996</v>
      </c>
      <c r="F38" s="24">
        <f t="shared" si="0"/>
        <v>-6.1000000000007049E-2</v>
      </c>
      <c r="G38" s="29">
        <f t="shared" si="1"/>
        <v>-1.329256945367693E-3</v>
      </c>
    </row>
    <row r="39" spans="1:7" ht="28.5" x14ac:dyDescent="0.25">
      <c r="A39" s="17" t="s">
        <v>45</v>
      </c>
      <c r="B39" s="28">
        <v>0.72</v>
      </c>
      <c r="C39" s="24">
        <v>46.606399999999994</v>
      </c>
      <c r="D39" s="24">
        <v>49.7376</v>
      </c>
      <c r="E39" s="25">
        <v>49.7376</v>
      </c>
      <c r="F39" s="26">
        <f t="shared" si="0"/>
        <v>0</v>
      </c>
      <c r="G39" s="27">
        <f t="shared" si="1"/>
        <v>0</v>
      </c>
    </row>
    <row r="40" spans="1:7" s="43" customFormat="1" ht="15" customHeight="1" x14ac:dyDescent="0.2">
      <c r="A40" s="38" t="s">
        <v>46</v>
      </c>
      <c r="B40" s="39">
        <v>0.68</v>
      </c>
      <c r="C40" s="40">
        <v>8.2959999999999994</v>
      </c>
      <c r="D40" s="40">
        <v>0</v>
      </c>
      <c r="E40" s="41">
        <v>0</v>
      </c>
      <c r="F40" s="40">
        <f t="shared" si="0"/>
        <v>0</v>
      </c>
      <c r="G40" s="42" t="str">
        <f t="shared" si="1"/>
        <v>N/A</v>
      </c>
    </row>
    <row r="41" spans="1:7" s="43" customFormat="1" ht="16.899999999999999" customHeight="1" x14ac:dyDescent="0.2">
      <c r="A41" s="44" t="s">
        <v>47</v>
      </c>
      <c r="B41" s="45">
        <v>0.73</v>
      </c>
      <c r="C41" s="40">
        <v>38.310399999999994</v>
      </c>
      <c r="D41" s="40">
        <v>0</v>
      </c>
      <c r="E41" s="41">
        <v>0</v>
      </c>
      <c r="F41" s="46">
        <f t="shared" si="0"/>
        <v>0</v>
      </c>
      <c r="G41" s="47" t="str">
        <f t="shared" si="1"/>
        <v>N/A</v>
      </c>
    </row>
    <row r="42" spans="1:7" x14ac:dyDescent="0.25">
      <c r="A42" s="17" t="s">
        <v>48</v>
      </c>
      <c r="B42" s="23">
        <v>0.57999999999999996</v>
      </c>
      <c r="C42" s="24">
        <v>9.8368000000000002</v>
      </c>
      <c r="D42" s="24">
        <v>0</v>
      </c>
      <c r="E42" s="25">
        <v>0</v>
      </c>
      <c r="F42" s="26">
        <f t="shared" si="0"/>
        <v>0</v>
      </c>
      <c r="G42" s="27" t="str">
        <f t="shared" si="1"/>
        <v>N/A</v>
      </c>
    </row>
    <row r="43" spans="1:7" s="53" customFormat="1" ht="15.75" thickBot="1" x14ac:dyDescent="0.3">
      <c r="A43" s="48" t="s">
        <v>49</v>
      </c>
      <c r="B43" s="49"/>
      <c r="C43" s="50">
        <f>C28+C9</f>
        <v>607.12467900000001</v>
      </c>
      <c r="D43" s="50">
        <f>D28+D9</f>
        <v>638.06709999999998</v>
      </c>
      <c r="E43" s="51">
        <f>E28+E9</f>
        <v>663.33569999999986</v>
      </c>
      <c r="F43" s="50">
        <f t="shared" si="0"/>
        <v>25.268599999999878</v>
      </c>
      <c r="G43" s="52">
        <f t="shared" si="1"/>
        <v>3.9601791096892283E-2</v>
      </c>
    </row>
    <row r="44" spans="1:7" ht="17.25" customHeight="1" x14ac:dyDescent="0.25">
      <c r="A44" s="54" t="s">
        <v>50</v>
      </c>
      <c r="B44" s="55"/>
      <c r="C44" s="56">
        <f>SUM(C45)</f>
        <v>147.60138499999999</v>
      </c>
      <c r="D44" s="56">
        <f t="shared" ref="D44:E44" si="2">SUM(D45)</f>
        <v>158.19</v>
      </c>
      <c r="E44" s="57">
        <f t="shared" si="2"/>
        <v>159.69</v>
      </c>
      <c r="F44" s="56">
        <f t="shared" si="0"/>
        <v>1.5</v>
      </c>
      <c r="G44" s="58">
        <f t="shared" si="1"/>
        <v>9.4822681585435241E-3</v>
      </c>
    </row>
    <row r="45" spans="1:7" x14ac:dyDescent="0.25">
      <c r="A45" s="59" t="s">
        <v>51</v>
      </c>
      <c r="B45" s="60">
        <v>1</v>
      </c>
      <c r="C45" s="61">
        <v>147.60138499999999</v>
      </c>
      <c r="D45" s="61">
        <v>158.19</v>
      </c>
      <c r="E45" s="62">
        <v>159.69</v>
      </c>
      <c r="F45" s="63">
        <f t="shared" si="0"/>
        <v>1.5</v>
      </c>
      <c r="G45" s="64">
        <f t="shared" si="1"/>
        <v>9.4822681585435241E-3</v>
      </c>
    </row>
    <row r="46" spans="1:7" ht="15.75" thickBot="1" x14ac:dyDescent="0.3">
      <c r="A46" s="65" t="s">
        <v>8</v>
      </c>
      <c r="B46" s="66"/>
      <c r="C46" s="67">
        <f>C43+C44</f>
        <v>754.72606399999995</v>
      </c>
      <c r="D46" s="67">
        <f t="shared" ref="D46:E46" si="3">D43+D44</f>
        <v>796.25710000000004</v>
      </c>
      <c r="E46" s="68">
        <f t="shared" si="3"/>
        <v>823.02569999999992</v>
      </c>
      <c r="F46" s="67">
        <f t="shared" si="0"/>
        <v>26.768599999999878</v>
      </c>
      <c r="G46" s="69">
        <f t="shared" si="1"/>
        <v>3.3618036184543759E-2</v>
      </c>
    </row>
    <row r="47" spans="1:7" s="71" customFormat="1" ht="14.45" customHeight="1" x14ac:dyDescent="0.2">
      <c r="A47" s="70" t="s">
        <v>7</v>
      </c>
    </row>
    <row r="48" spans="1:7" s="72" customFormat="1" ht="30" customHeight="1" x14ac:dyDescent="0.25">
      <c r="A48" s="75" t="s">
        <v>52</v>
      </c>
      <c r="B48" s="75"/>
      <c r="C48" s="75"/>
      <c r="D48" s="75"/>
      <c r="E48" s="75"/>
      <c r="F48" s="75"/>
      <c r="G48" s="75"/>
    </row>
    <row r="49" spans="1:7" s="72" customFormat="1" ht="13.5" x14ac:dyDescent="0.25">
      <c r="A49" s="73" t="s">
        <v>53</v>
      </c>
      <c r="B49" s="73"/>
      <c r="C49" s="73"/>
      <c r="D49" s="73"/>
      <c r="E49" s="73"/>
      <c r="F49" s="73"/>
      <c r="G49" s="73"/>
    </row>
    <row r="50" spans="1:7" s="72" customFormat="1" ht="30.75" customHeight="1" x14ac:dyDescent="0.25">
      <c r="A50" s="75" t="s">
        <v>54</v>
      </c>
      <c r="B50" s="75"/>
      <c r="C50" s="75"/>
      <c r="D50" s="75"/>
      <c r="E50" s="75"/>
      <c r="F50" s="75"/>
      <c r="G50" s="75"/>
    </row>
    <row r="51" spans="1:7" s="16" customFormat="1" ht="30.6" customHeight="1" x14ac:dyDescent="0.25">
      <c r="A51" s="76" t="s">
        <v>55</v>
      </c>
      <c r="B51" s="76"/>
      <c r="C51" s="76"/>
      <c r="D51" s="76"/>
      <c r="E51" s="76"/>
      <c r="F51" s="76"/>
      <c r="G51" s="76"/>
    </row>
    <row r="52" spans="1:7" x14ac:dyDescent="0.25">
      <c r="A52" s="16"/>
      <c r="B52" s="16"/>
      <c r="C52" s="16"/>
      <c r="D52" s="16"/>
      <c r="E52" s="16"/>
      <c r="F52" s="16"/>
      <c r="G52" s="16"/>
    </row>
    <row r="54" spans="1:7" x14ac:dyDescent="0.25">
      <c r="A54" s="74"/>
      <c r="B54" s="74"/>
      <c r="C54" s="74"/>
      <c r="D54" s="74"/>
      <c r="E54" s="74"/>
      <c r="F54" s="74"/>
      <c r="G54" s="74"/>
    </row>
  </sheetData>
  <mergeCells count="14">
    <mergeCell ref="A48:G48"/>
    <mergeCell ref="A50:G50"/>
    <mergeCell ref="A51:G51"/>
    <mergeCell ref="A1:G1"/>
    <mergeCell ref="A2:G2"/>
    <mergeCell ref="A3:G3"/>
    <mergeCell ref="A5:G5"/>
    <mergeCell ref="A6:A8"/>
    <mergeCell ref="E6:E8"/>
    <mergeCell ref="F6:G6"/>
    <mergeCell ref="F7:G7"/>
    <mergeCell ref="B6:B8"/>
    <mergeCell ref="C6:C8"/>
    <mergeCell ref="D6: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Broadening Participation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2014-03-06T16:10:01Z</dcterms:created>
  <dcterms:modified xsi:type="dcterms:W3CDTF">2014-03-10T12:49:23Z</dcterms:modified>
</cp:coreProperties>
</file>