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2980" windowHeight="10050"/>
  </bookViews>
  <sheets>
    <sheet name="Broadening Participation" sheetId="1" r:id="rId1"/>
  </sheets>
  <calcPr calcId="145621" concurrentCalc="0"/>
</workbook>
</file>

<file path=xl/calcChain.xml><?xml version="1.0" encoding="utf-8"?>
<calcChain xmlns="http://schemas.openxmlformats.org/spreadsheetml/2006/main">
  <c r="D28" i="1" l="1"/>
  <c r="D9" i="1"/>
  <c r="D43" i="1"/>
  <c r="D44" i="1"/>
  <c r="D46" i="1"/>
  <c r="E28" i="1"/>
  <c r="E9" i="1"/>
  <c r="E43" i="1"/>
  <c r="E44" i="1"/>
  <c r="E46" i="1"/>
  <c r="F46" i="1"/>
  <c r="G46" i="1"/>
  <c r="C28" i="1"/>
  <c r="C9" i="1"/>
  <c r="C43" i="1"/>
  <c r="C44" i="1"/>
  <c r="C46" i="1"/>
  <c r="F45" i="1"/>
  <c r="G45" i="1"/>
  <c r="F44" i="1"/>
  <c r="G44" i="1"/>
  <c r="F43" i="1"/>
  <c r="G43" i="1"/>
  <c r="G42" i="1"/>
  <c r="F42" i="1"/>
  <c r="G41" i="1"/>
  <c r="F41" i="1"/>
  <c r="G40" i="1"/>
  <c r="F40" i="1"/>
  <c r="F39" i="1"/>
  <c r="G39" i="1"/>
  <c r="F38" i="1"/>
  <c r="G38" i="1"/>
  <c r="F37" i="1"/>
  <c r="G37" i="1"/>
  <c r="F36" i="1"/>
  <c r="G36" i="1"/>
  <c r="F35" i="1"/>
  <c r="G35" i="1"/>
  <c r="F34" i="1"/>
  <c r="G34" i="1"/>
  <c r="F33" i="1"/>
  <c r="G33" i="1"/>
  <c r="F32" i="1"/>
  <c r="G32" i="1"/>
  <c r="F31" i="1"/>
  <c r="G31" i="1"/>
  <c r="G30" i="1"/>
  <c r="F30" i="1"/>
  <c r="F29" i="1"/>
  <c r="G29" i="1"/>
  <c r="F28" i="1"/>
  <c r="G28" i="1"/>
  <c r="F27" i="1"/>
  <c r="G27" i="1"/>
  <c r="F26" i="1"/>
  <c r="G26" i="1"/>
  <c r="F25" i="1"/>
  <c r="G25" i="1"/>
  <c r="F24" i="1"/>
  <c r="G24" i="1"/>
  <c r="F23" i="1"/>
  <c r="G23" i="1"/>
  <c r="F22" i="1"/>
  <c r="G22" i="1"/>
  <c r="F21" i="1"/>
  <c r="G21" i="1"/>
  <c r="F20" i="1"/>
  <c r="G20" i="1"/>
  <c r="F19" i="1"/>
  <c r="G19" i="1"/>
  <c r="F18" i="1"/>
  <c r="G18" i="1"/>
  <c r="G17" i="1"/>
  <c r="F17" i="1"/>
  <c r="F16" i="1"/>
  <c r="G16" i="1"/>
  <c r="F15" i="1"/>
  <c r="G15" i="1"/>
  <c r="F14" i="1"/>
  <c r="G14" i="1"/>
  <c r="F13" i="1"/>
  <c r="G13" i="1"/>
  <c r="F12" i="1"/>
  <c r="G12" i="1"/>
  <c r="F11" i="1"/>
  <c r="G11" i="1"/>
  <c r="F10" i="1"/>
  <c r="G10" i="1"/>
  <c r="F9" i="1"/>
  <c r="G9" i="1"/>
</calcChain>
</file>

<file path=xl/sharedStrings.xml><?xml version="1.0" encoding="utf-8"?>
<sst xmlns="http://schemas.openxmlformats.org/spreadsheetml/2006/main" count="56" uniqueCount="56">
  <si>
    <t>National Science Foundation</t>
  </si>
  <si>
    <t>FY 2015 Request to Congress</t>
  </si>
  <si>
    <t>(Dollars in Millions)</t>
  </si>
  <si>
    <t>FY 2014
Estimate</t>
  </si>
  <si>
    <t>FY 2014 Estimate</t>
  </si>
  <si>
    <t>Amount</t>
  </si>
  <si>
    <t>Percent</t>
  </si>
  <si>
    <t>Totals may not add due to rounding.</t>
  </si>
  <si>
    <t>Total, NSF</t>
  </si>
  <si>
    <t>Programs to Broaden Participation</t>
  </si>
  <si>
    <t>Group/Program</t>
  </si>
  <si>
    <t>Funding
Amount
Captured</t>
  </si>
  <si>
    <t>FY 2013
Actual</t>
  </si>
  <si>
    <t>FY 2015
Request</t>
  </si>
  <si>
    <t>Change Over</t>
  </si>
  <si>
    <t xml:space="preserve">Focused Programs </t>
  </si>
  <si>
    <t>ADVANCE</t>
  </si>
  <si>
    <t>Alliances for Graduate Education &amp; the Professoriate
   (AGEP)</t>
  </si>
  <si>
    <t>AGEP Graduate Research Supplements</t>
  </si>
  <si>
    <t>Biological Sciences Minority Postdoctoral Fellowships</t>
  </si>
  <si>
    <t>Broadening Participation in Engineering (BPE)</t>
  </si>
  <si>
    <t>Career-Life Balance (CLB)</t>
  </si>
  <si>
    <t>Centers of Research Excellence in Science &amp; 
   Technology (CREST)</t>
  </si>
  <si>
    <t>Engineering Graduate Research Diversity Supplements 
   (GRDS)</t>
  </si>
  <si>
    <r>
      <t>Excellence Awards in Science &amp; Engineering (EASE)</t>
    </r>
    <r>
      <rPr>
        <vertAlign val="superscript"/>
        <sz val="10"/>
        <rFont val="Times New Roman"/>
        <family val="1"/>
      </rPr>
      <t>1</t>
    </r>
  </si>
  <si>
    <t>Geosciences Postdoctoral Fellowships</t>
  </si>
  <si>
    <t>Historically Black Colleges &amp; Universities Undergraduate 
   Program (HBCU-UP)</t>
  </si>
  <si>
    <t>Louis Stokes Alliances for Minority Participation (LSAMP)</t>
  </si>
  <si>
    <t>Partnerships for Research &amp; Education in Materials (PREM)</t>
  </si>
  <si>
    <t>Partnerships in Astronomy &amp; Astrophysics Research 
   Education (PAARE)</t>
  </si>
  <si>
    <t>Pre-Engineering Education Collaboratives (PEEC)</t>
  </si>
  <si>
    <t>SBE Postdoctoral Research Fellowships-Broadening 
   Participation</t>
  </si>
  <si>
    <t>Tribal Colleges &amp; Universities Program (TCUP)</t>
  </si>
  <si>
    <t>SBE Science of Broadening Participation</t>
  </si>
  <si>
    <t>Emphasis Programs</t>
  </si>
  <si>
    <t>Advancing Informal STEM Learning (AISL)</t>
  </si>
  <si>
    <r>
      <t>Centers for Ocean Science Education Excellence 
   (COSEE)</t>
    </r>
    <r>
      <rPr>
        <vertAlign val="superscript"/>
        <sz val="10"/>
        <color theme="1"/>
        <rFont val="Times New Roman"/>
        <family val="1"/>
      </rPr>
      <t>2</t>
    </r>
  </si>
  <si>
    <t>Discovery Research K-12 (DR-K12)</t>
  </si>
  <si>
    <t>Graduate Research Fellowship (GRF)</t>
  </si>
  <si>
    <r>
      <t>Innovative Technology Experiences for Teachers &amp; 
   Students (ITEST)</t>
    </r>
    <r>
      <rPr>
        <vertAlign val="superscript"/>
        <sz val="10"/>
        <color theme="1"/>
        <rFont val="Times New Roman"/>
        <family val="1"/>
      </rPr>
      <t>3</t>
    </r>
  </si>
  <si>
    <t>International Research Experiences for Students (IRES)</t>
  </si>
  <si>
    <t>Noyce Scholarships</t>
  </si>
  <si>
    <r>
      <t>NSF Scholarships in STEM (S-STEM)</t>
    </r>
    <r>
      <rPr>
        <vertAlign val="superscript"/>
        <sz val="10"/>
        <color theme="1"/>
        <rFont val="Times New Roman"/>
        <family val="1"/>
      </rPr>
      <t>3</t>
    </r>
  </si>
  <si>
    <t>Ocean Sciences Research Initiation Grants (OCE-RIG)</t>
  </si>
  <si>
    <t>Research Experiences for Undergraduates (REU) - 
   Sites and Supplements</t>
  </si>
  <si>
    <r>
      <t>STEM, including Computing Partnerships (STEM-C 
   Partnerships)</t>
    </r>
    <r>
      <rPr>
        <vertAlign val="superscript"/>
        <sz val="10"/>
        <rFont val="Times New Roman"/>
        <family val="1"/>
      </rPr>
      <t>4</t>
    </r>
  </si>
  <si>
    <t>Computing Education for the 21st Century (CE21)</t>
  </si>
  <si>
    <t>Math Science Partnership (MSP)</t>
  </si>
  <si>
    <t>STEM Talent Expansion Program (STEP)</t>
  </si>
  <si>
    <t>Total, Focused and Emphasis Programs</t>
  </si>
  <si>
    <t>Geographic Diversity Program</t>
  </si>
  <si>
    <t>EPSCoR</t>
  </si>
  <si>
    <r>
      <rPr>
        <vertAlign val="superscript"/>
        <sz val="9"/>
        <color theme="1"/>
        <rFont val="Times New Roman"/>
        <family val="1"/>
      </rPr>
      <t>1</t>
    </r>
    <r>
      <rPr>
        <sz val="9"/>
        <color theme="1"/>
        <rFont val="Times New Roman"/>
        <family val="1"/>
      </rPr>
      <t xml:space="preserve"> The Excellence Awards in Science and Engineering (EASE) program is comprised of both Presidential Awards for Excellence in Science, Math and Engineering Mentoring (PAESMEM) and Presidential Awards for Excellence in Mathematics and Science Teaching (PAEMST).</t>
    </r>
  </si>
  <si>
    <r>
      <rPr>
        <vertAlign val="superscript"/>
        <sz val="9"/>
        <color theme="1"/>
        <rFont val="Times New Roman"/>
        <family val="1"/>
      </rPr>
      <t>2</t>
    </r>
    <r>
      <rPr>
        <sz val="9"/>
        <color theme="1"/>
        <rFont val="Times New Roman"/>
        <family val="1"/>
      </rPr>
      <t xml:space="preserve"> The COSEE program terminated in FY 2014.</t>
    </r>
  </si>
  <si>
    <r>
      <rPr>
        <vertAlign val="superscript"/>
        <sz val="9"/>
        <color theme="1"/>
        <rFont val="Times New Roman"/>
        <family val="1"/>
      </rPr>
      <t xml:space="preserve">3 </t>
    </r>
    <r>
      <rPr>
        <sz val="9"/>
        <color theme="1"/>
        <rFont val="Times New Roman"/>
        <family val="1"/>
      </rPr>
      <t>NSF Scholarships in Science, Technology, Engineering, and Mathematics (S-STEM) and Innovative Technology Experiences for Students and Teachers (ITEST) are H1B Visa funded programs.</t>
    </r>
  </si>
  <si>
    <r>
      <rPr>
        <vertAlign val="superscript"/>
        <sz val="9"/>
        <rFont val="Times New Roman"/>
        <family val="1"/>
      </rPr>
      <t>4</t>
    </r>
    <r>
      <rPr>
        <sz val="9"/>
        <rFont val="Times New Roman"/>
        <family val="1"/>
      </rPr>
      <t xml:space="preserve"> In FY 2014, Computing Education for the 21st Century (CE21) and Math Science Partnership (MSP) merged into Science, Technology, Engineering, including Mathematics and Computing Partnerships (STEM-C Partnerships).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</si>
</sst>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quot;$&quot;#,##0.00;&quot;-&quot;??"/>
    <numFmt numFmtId="165" formatCode="#,##0.00;\-#,##0.00;&quot;-&quot;??"/>
    <numFmt numFmtId="166" formatCode="0.0%;\-0.0%;&quot;-&quot;??"/>
  </numFmts>
  <fonts count="17" x14ac:knownFonts="1">
    <font>
      <sz val="11"/>
      <color theme="1"/>
      <name val="Times New Roman"/>
      <family val="2"/>
    </font>
    <font>
      <sz val="11"/>
      <color theme="1"/>
      <name val="Times New Roman"/>
      <family val="2"/>
    </font>
    <font>
      <b/>
      <sz val="14"/>
      <color theme="1"/>
      <name val="Times New Roman"/>
      <family val="1"/>
    </font>
    <font>
      <sz val="10"/>
      <color theme="1"/>
      <name val="Times New Roman"/>
      <family val="1"/>
    </font>
    <font>
      <b/>
      <sz val="12"/>
      <color theme="1"/>
      <name val="Times New Roman"/>
      <family val="1"/>
    </font>
    <font>
      <b/>
      <sz val="10"/>
      <color theme="1"/>
      <name val="Times New Roman"/>
      <family val="1"/>
    </font>
    <font>
      <sz val="9"/>
      <color theme="1"/>
      <name val="Times New Roman"/>
      <family val="1"/>
    </font>
    <font>
      <sz val="10"/>
      <name val="Arial"/>
      <family val="2"/>
    </font>
    <font>
      <sz val="10"/>
      <name val="Times New Roman"/>
      <family val="1"/>
    </font>
    <font>
      <vertAlign val="superscript"/>
      <sz val="10"/>
      <name val="Times New Roman"/>
      <family val="1"/>
    </font>
    <font>
      <b/>
      <sz val="10"/>
      <name val="Times New Roman"/>
      <family val="1"/>
    </font>
    <font>
      <vertAlign val="superscript"/>
      <sz val="10"/>
      <color theme="1"/>
      <name val="Times New Roman"/>
      <family val="1"/>
    </font>
    <font>
      <i/>
      <sz val="10"/>
      <name val="Times New Roman"/>
      <family val="1"/>
    </font>
    <font>
      <sz val="10"/>
      <color theme="1"/>
      <name val="Calibri"/>
      <family val="2"/>
      <scheme val="minor"/>
    </font>
    <font>
      <vertAlign val="superscript"/>
      <sz val="9"/>
      <color theme="1"/>
      <name val="Times New Roman"/>
      <family val="1"/>
    </font>
    <font>
      <sz val="9"/>
      <name val="Times New Roman"/>
      <family val="1"/>
    </font>
    <font>
      <vertAlign val="superscript"/>
      <sz val="9"/>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7" fillId="0" borderId="0"/>
    <xf numFmtId="44" fontId="7" fillId="0" borderId="0" applyFont="0" applyFill="0" applyBorder="0" applyAlignment="0" applyProtection="0"/>
  </cellStyleXfs>
  <cellXfs count="92">
    <xf numFmtId="0" fontId="0" fillId="0" borderId="0" xfId="0"/>
    <xf numFmtId="0" fontId="5" fillId="0" borderId="0" xfId="0" applyFont="1" applyAlignment="1">
      <alignment horizontal="center"/>
    </xf>
    <xf numFmtId="0" fontId="4" fillId="0" borderId="0" xfId="0" applyFont="1" applyAlignment="1">
      <alignment horizontal="center"/>
    </xf>
    <xf numFmtId="0" fontId="3" fillId="0" borderId="6" xfId="0" applyFont="1" applyBorder="1" applyAlignment="1">
      <alignment horizontal="right" wrapText="1"/>
    </xf>
    <xf numFmtId="0" fontId="3" fillId="0" borderId="7" xfId="0" applyFont="1" applyBorder="1" applyAlignment="1">
      <alignment horizontal="right" wrapText="1"/>
    </xf>
    <xf numFmtId="0" fontId="5" fillId="2" borderId="10" xfId="0" applyFont="1" applyFill="1" applyBorder="1" applyAlignment="1">
      <alignment vertical="top"/>
    </xf>
    <xf numFmtId="0" fontId="5" fillId="2" borderId="11" xfId="0" applyFont="1" applyFill="1" applyBorder="1" applyAlignment="1">
      <alignment horizontal="right" vertical="top"/>
    </xf>
    <xf numFmtId="164" fontId="5" fillId="2" borderId="1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166" fontId="5" fillId="2" borderId="12" xfId="1" applyNumberFormat="1" applyFont="1" applyFill="1" applyBorder="1" applyAlignment="1">
      <alignment horizontal="right" vertical="top"/>
    </xf>
    <xf numFmtId="0" fontId="3" fillId="0" borderId="3" xfId="0" applyFont="1" applyBorder="1" applyAlignment="1">
      <alignment horizontal="left" vertical="top" indent="1"/>
    </xf>
    <xf numFmtId="9" fontId="3" fillId="0" borderId="0" xfId="0" applyNumberFormat="1" applyFont="1" applyBorder="1" applyAlignment="1">
      <alignment horizontal="right" vertical="top"/>
    </xf>
    <xf numFmtId="165" fontId="3" fillId="0" borderId="0" xfId="0" applyNumberFormat="1" applyFont="1" applyFill="1" applyBorder="1" applyAlignment="1">
      <alignment horizontal="right" vertical="top"/>
    </xf>
    <xf numFmtId="165" fontId="3" fillId="0" borderId="20" xfId="0" applyNumberFormat="1" applyFont="1" applyFill="1" applyBorder="1" applyAlignment="1">
      <alignment horizontal="right" vertical="top"/>
    </xf>
    <xf numFmtId="165" fontId="3" fillId="0" borderId="0" xfId="0" applyNumberFormat="1" applyFont="1" applyBorder="1" applyAlignment="1">
      <alignment horizontal="right" vertical="top"/>
    </xf>
    <xf numFmtId="166" fontId="3" fillId="0" borderId="8" xfId="1" applyNumberFormat="1" applyFont="1" applyBorder="1" applyAlignment="1">
      <alignment horizontal="right" vertical="top"/>
    </xf>
    <xf numFmtId="0" fontId="0" fillId="0" borderId="0" xfId="0" applyAlignment="1">
      <alignment vertical="top"/>
    </xf>
    <xf numFmtId="0" fontId="8" fillId="0" borderId="3" xfId="0" applyFont="1" applyFill="1" applyBorder="1" applyAlignment="1">
      <alignment horizontal="left" vertical="top" wrapText="1" indent="1"/>
    </xf>
    <xf numFmtId="9" fontId="3" fillId="0" borderId="0" xfId="0" applyNumberFormat="1" applyFont="1" applyFill="1" applyBorder="1" applyAlignment="1">
      <alignment horizontal="right" vertical="top"/>
    </xf>
    <xf numFmtId="166" fontId="3" fillId="0" borderId="8" xfId="1" applyNumberFormat="1" applyFont="1" applyFill="1" applyBorder="1" applyAlignment="1">
      <alignment horizontal="right" vertical="top"/>
    </xf>
    <xf numFmtId="0" fontId="3" fillId="0" borderId="3" xfId="0" applyFont="1" applyFill="1" applyBorder="1" applyAlignment="1">
      <alignment horizontal="left" vertical="top" wrapText="1" indent="1"/>
    </xf>
    <xf numFmtId="0" fontId="3" fillId="0" borderId="3" xfId="0" applyFont="1" applyFill="1" applyBorder="1" applyAlignment="1">
      <alignment horizontal="left" vertical="top" indent="1"/>
    </xf>
    <xf numFmtId="0" fontId="3" fillId="0" borderId="3" xfId="0" applyFont="1" applyBorder="1" applyAlignment="1">
      <alignment horizontal="left" vertical="top" wrapText="1" indent="1"/>
    </xf>
    <xf numFmtId="9" fontId="8" fillId="0" borderId="0" xfId="0" applyNumberFormat="1" applyFont="1" applyBorder="1" applyAlignment="1">
      <alignment horizontal="right" vertical="top"/>
    </xf>
    <xf numFmtId="165" fontId="8" fillId="0" borderId="0" xfId="0" applyNumberFormat="1" applyFont="1" applyFill="1" applyBorder="1" applyAlignment="1">
      <alignment horizontal="right" vertical="top"/>
    </xf>
    <xf numFmtId="165" fontId="8" fillId="0" borderId="20" xfId="0" applyNumberFormat="1" applyFont="1" applyFill="1" applyBorder="1" applyAlignment="1">
      <alignment horizontal="right" vertical="top"/>
    </xf>
    <xf numFmtId="165" fontId="8" fillId="0" borderId="0" xfId="0" applyNumberFormat="1" applyFont="1" applyBorder="1" applyAlignment="1">
      <alignment horizontal="right" vertical="top"/>
    </xf>
    <xf numFmtId="166" fontId="8" fillId="0" borderId="8" xfId="1" applyNumberFormat="1" applyFont="1" applyBorder="1" applyAlignment="1">
      <alignment horizontal="right" vertical="top"/>
    </xf>
    <xf numFmtId="9" fontId="8" fillId="0" borderId="0" xfId="0" applyNumberFormat="1" applyFont="1" applyFill="1" applyBorder="1" applyAlignment="1">
      <alignment horizontal="right" vertical="top"/>
    </xf>
    <xf numFmtId="166" fontId="8" fillId="0" borderId="8" xfId="1" applyNumberFormat="1" applyFont="1" applyFill="1" applyBorder="1" applyAlignment="1">
      <alignment horizontal="right" vertical="top"/>
    </xf>
    <xf numFmtId="0" fontId="8" fillId="0" borderId="3" xfId="0" applyFont="1" applyBorder="1" applyAlignment="1">
      <alignment horizontal="left" vertical="top" wrapText="1" indent="1"/>
    </xf>
    <xf numFmtId="0" fontId="5" fillId="2" borderId="2" xfId="0" applyFont="1" applyFill="1" applyBorder="1" applyAlignment="1">
      <alignment vertical="top" wrapText="1"/>
    </xf>
    <xf numFmtId="0" fontId="10" fillId="2" borderId="4" xfId="0" applyFont="1" applyFill="1" applyBorder="1" applyAlignment="1">
      <alignment horizontal="right" vertical="top" wrapText="1"/>
    </xf>
    <xf numFmtId="164" fontId="10" fillId="2" borderId="4" xfId="0" applyNumberFormat="1" applyFont="1" applyFill="1" applyBorder="1" applyAlignment="1">
      <alignment horizontal="right" vertical="top" wrapText="1"/>
    </xf>
    <xf numFmtId="164" fontId="10" fillId="2" borderId="18" xfId="0" applyNumberFormat="1" applyFont="1" applyFill="1" applyBorder="1" applyAlignment="1">
      <alignment horizontal="right" vertical="top" wrapText="1"/>
    </xf>
    <xf numFmtId="166" fontId="10" fillId="2" borderId="9" xfId="1" applyNumberFormat="1" applyFont="1" applyFill="1" applyBorder="1" applyAlignment="1">
      <alignment horizontal="right" vertical="top" wrapText="1"/>
    </xf>
    <xf numFmtId="0" fontId="8" fillId="0" borderId="3" xfId="0" applyFont="1" applyFill="1" applyBorder="1" applyAlignment="1">
      <alignment horizontal="left" wrapText="1" indent="1"/>
    </xf>
    <xf numFmtId="0" fontId="8" fillId="0" borderId="3" xfId="0" applyFont="1" applyBorder="1" applyAlignment="1">
      <alignment horizontal="left" vertical="top" indent="1"/>
    </xf>
    <xf numFmtId="0" fontId="12" fillId="0" borderId="3" xfId="0" applyFont="1" applyFill="1" applyBorder="1" applyAlignment="1">
      <alignment horizontal="left" vertical="top" wrapText="1" indent="3"/>
    </xf>
    <xf numFmtId="9" fontId="12" fillId="0" borderId="0" xfId="0" applyNumberFormat="1" applyFont="1" applyFill="1" applyBorder="1" applyAlignment="1">
      <alignment horizontal="right" vertical="top"/>
    </xf>
    <xf numFmtId="165" fontId="12" fillId="0" borderId="0" xfId="0" applyNumberFormat="1" applyFont="1" applyFill="1" applyBorder="1" applyAlignment="1">
      <alignment horizontal="right" vertical="top"/>
    </xf>
    <xf numFmtId="165" fontId="12" fillId="0" borderId="20" xfId="0" applyNumberFormat="1" applyFont="1" applyFill="1" applyBorder="1" applyAlignment="1">
      <alignment horizontal="right" vertical="top"/>
    </xf>
    <xf numFmtId="166" fontId="12" fillId="0" borderId="8" xfId="1" applyNumberFormat="1" applyFont="1" applyFill="1" applyBorder="1" applyAlignment="1">
      <alignment horizontal="right" vertical="top"/>
    </xf>
    <xf numFmtId="0" fontId="13" fillId="0" borderId="0" xfId="0" applyFont="1"/>
    <xf numFmtId="0" fontId="12" fillId="0" borderId="3" xfId="0" applyFont="1" applyFill="1" applyBorder="1" applyAlignment="1">
      <alignment horizontal="left" vertical="top" indent="3"/>
    </xf>
    <xf numFmtId="9" fontId="12" fillId="0" borderId="0" xfId="0" applyNumberFormat="1" applyFont="1" applyBorder="1" applyAlignment="1">
      <alignment horizontal="right" vertical="top"/>
    </xf>
    <xf numFmtId="165" fontId="12" fillId="0" borderId="0" xfId="0" applyNumberFormat="1" applyFont="1" applyBorder="1" applyAlignment="1">
      <alignment horizontal="right" vertical="top"/>
    </xf>
    <xf numFmtId="166" fontId="12" fillId="0" borderId="8" xfId="1" applyNumberFormat="1" applyFont="1" applyBorder="1" applyAlignment="1">
      <alignment horizontal="right" vertical="top"/>
    </xf>
    <xf numFmtId="0" fontId="5" fillId="3" borderId="16" xfId="0" applyFont="1" applyFill="1" applyBorder="1" applyAlignment="1">
      <alignment vertical="center"/>
    </xf>
    <xf numFmtId="9" fontId="5" fillId="3" borderId="17" xfId="0" applyNumberFormat="1" applyFont="1" applyFill="1" applyBorder="1" applyAlignment="1">
      <alignment horizontal="right" vertical="center"/>
    </xf>
    <xf numFmtId="164" fontId="5" fillId="3" borderId="17" xfId="0" applyNumberFormat="1" applyFont="1" applyFill="1" applyBorder="1" applyAlignment="1">
      <alignment horizontal="right" vertical="center"/>
    </xf>
    <xf numFmtId="164" fontId="5" fillId="3" borderId="23" xfId="0" applyNumberFormat="1" applyFont="1" applyFill="1" applyBorder="1" applyAlignment="1">
      <alignment horizontal="right" vertical="center"/>
    </xf>
    <xf numFmtId="166" fontId="5" fillId="3" borderId="24" xfId="1" applyNumberFormat="1" applyFont="1" applyFill="1" applyBorder="1" applyAlignment="1">
      <alignment horizontal="right" vertical="center"/>
    </xf>
    <xf numFmtId="0" fontId="0" fillId="0" borderId="0" xfId="0" applyAlignment="1">
      <alignment vertical="center"/>
    </xf>
    <xf numFmtId="0" fontId="5" fillId="2" borderId="3" xfId="0" applyFont="1" applyFill="1" applyBorder="1" applyAlignment="1">
      <alignment vertical="top"/>
    </xf>
    <xf numFmtId="0" fontId="3" fillId="2" borderId="0" xfId="0" applyFont="1" applyFill="1" applyBorder="1" applyAlignment="1">
      <alignment horizontal="right" vertical="top"/>
    </xf>
    <xf numFmtId="164" fontId="5" fillId="2" borderId="0" xfId="0" applyNumberFormat="1" applyFont="1" applyFill="1" applyBorder="1" applyAlignment="1">
      <alignment horizontal="right" vertical="top"/>
    </xf>
    <xf numFmtId="164" fontId="5" fillId="2" borderId="20" xfId="0" applyNumberFormat="1" applyFont="1" applyFill="1" applyBorder="1" applyAlignment="1">
      <alignment horizontal="right" vertical="top"/>
    </xf>
    <xf numFmtId="166" fontId="5" fillId="2" borderId="8" xfId="1" applyNumberFormat="1" applyFont="1" applyFill="1" applyBorder="1" applyAlignment="1">
      <alignment horizontal="right" vertical="top"/>
    </xf>
    <xf numFmtId="0" fontId="3" fillId="0" borderId="5" xfId="0" applyFont="1" applyBorder="1" applyAlignment="1">
      <alignment horizontal="left" vertical="top" indent="1"/>
    </xf>
    <xf numFmtId="9" fontId="3" fillId="0" borderId="6" xfId="0" applyNumberFormat="1" applyFont="1" applyBorder="1" applyAlignment="1">
      <alignment horizontal="right" vertical="top"/>
    </xf>
    <xf numFmtId="165" fontId="3" fillId="0" borderId="6" xfId="0" applyNumberFormat="1" applyFont="1" applyFill="1" applyBorder="1" applyAlignment="1">
      <alignment horizontal="right" vertical="top"/>
    </xf>
    <xf numFmtId="165" fontId="3" fillId="0" borderId="21" xfId="0" applyNumberFormat="1" applyFont="1" applyFill="1" applyBorder="1" applyAlignment="1">
      <alignment horizontal="right" vertical="top"/>
    </xf>
    <xf numFmtId="165" fontId="3" fillId="0" borderId="6" xfId="0" applyNumberFormat="1" applyFont="1" applyBorder="1" applyAlignment="1">
      <alignment horizontal="right" vertical="top"/>
    </xf>
    <xf numFmtId="166" fontId="3" fillId="0" borderId="7" xfId="1" applyNumberFormat="1" applyFont="1" applyBorder="1" applyAlignment="1">
      <alignment horizontal="right" vertical="top"/>
    </xf>
    <xf numFmtId="0" fontId="5" fillId="3" borderId="13" xfId="0" applyFont="1" applyFill="1" applyBorder="1" applyAlignment="1">
      <alignment vertical="top"/>
    </xf>
    <xf numFmtId="0" fontId="5" fillId="3" borderId="1" xfId="0" applyFont="1" applyFill="1" applyBorder="1" applyAlignment="1">
      <alignment horizontal="right" vertical="top"/>
    </xf>
    <xf numFmtId="164" fontId="5" fillId="3" borderId="1" xfId="0" applyNumberFormat="1" applyFont="1" applyFill="1" applyBorder="1" applyAlignment="1">
      <alignment horizontal="right" vertical="top"/>
    </xf>
    <xf numFmtId="164" fontId="5" fillId="3" borderId="25" xfId="0" applyNumberFormat="1" applyFont="1" applyFill="1" applyBorder="1" applyAlignment="1">
      <alignment horizontal="right" vertical="top"/>
    </xf>
    <xf numFmtId="166" fontId="5" fillId="3" borderId="14" xfId="1" applyNumberFormat="1" applyFont="1" applyFill="1" applyBorder="1" applyAlignment="1">
      <alignment horizontal="right" vertical="top"/>
    </xf>
    <xf numFmtId="0" fontId="6" fillId="0" borderId="0" xfId="0" applyFont="1" applyFill="1" applyBorder="1" applyAlignment="1">
      <alignment vertical="top"/>
    </xf>
    <xf numFmtId="0" fontId="6" fillId="0" borderId="0" xfId="0" applyFont="1"/>
    <xf numFmtId="0" fontId="6" fillId="0" borderId="0" xfId="0" applyFont="1" applyAlignment="1">
      <alignment vertical="top"/>
    </xf>
    <xf numFmtId="0" fontId="6" fillId="0" borderId="0" xfId="0" applyFont="1" applyAlignment="1">
      <alignment horizontal="left" vertical="top" wrapText="1"/>
    </xf>
    <xf numFmtId="0" fontId="15" fillId="0" borderId="0" xfId="0" applyFont="1" applyFill="1" applyBorder="1" applyAlignment="1">
      <alignment horizontal="left" wrapText="1"/>
    </xf>
    <xf numFmtId="0" fontId="6" fillId="0" borderId="0" xfId="0" applyFont="1" applyAlignment="1">
      <alignment horizontal="left" vertical="top" wrapText="1"/>
    </xf>
    <xf numFmtId="0" fontId="15" fillId="0" borderId="0" xfId="0" applyFont="1" applyFill="1" applyBorder="1" applyAlignment="1">
      <alignment horizontal="left" vertical="top" wrapText="1"/>
    </xf>
    <xf numFmtId="0" fontId="2" fillId="0" borderId="0" xfId="0" applyFont="1" applyAlignment="1">
      <alignment horizontal="center"/>
    </xf>
    <xf numFmtId="0" fontId="3" fillId="0" borderId="0"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18" xfId="0" applyFont="1" applyBorder="1" applyAlignment="1">
      <alignment horizontal="right" wrapText="1"/>
    </xf>
    <xf numFmtId="0" fontId="3" fillId="0" borderId="20" xfId="0" applyFont="1" applyBorder="1" applyAlignment="1">
      <alignment horizontal="right" wrapText="1"/>
    </xf>
    <xf numFmtId="0" fontId="3" fillId="0" borderId="21" xfId="0" applyFont="1" applyBorder="1" applyAlignment="1">
      <alignment horizontal="right" wrapText="1"/>
    </xf>
    <xf numFmtId="0" fontId="3" fillId="0" borderId="19" xfId="0" applyFont="1" applyBorder="1" applyAlignment="1">
      <alignment horizontal="center"/>
    </xf>
    <xf numFmtId="0" fontId="3" fillId="0" borderId="9" xfId="0" applyFont="1" applyBorder="1" applyAlignment="1">
      <alignment horizontal="center"/>
    </xf>
    <xf numFmtId="0" fontId="3" fillId="0" borderId="15" xfId="0" applyFont="1" applyBorder="1" applyAlignment="1">
      <alignment horizontal="center" wrapText="1"/>
    </xf>
    <xf numFmtId="0" fontId="3" fillId="0" borderId="7" xfId="0" applyFont="1" applyBorder="1" applyAlignment="1">
      <alignment horizontal="center" wrapText="1"/>
    </xf>
    <xf numFmtId="0" fontId="3" fillId="0" borderId="4" xfId="0" applyFont="1" applyBorder="1" applyAlignment="1">
      <alignment horizontal="right" wrapText="1"/>
    </xf>
    <xf numFmtId="0" fontId="3" fillId="0" borderId="0" xfId="0" applyFont="1" applyBorder="1" applyAlignment="1">
      <alignment horizontal="right" wrapText="1"/>
    </xf>
    <xf numFmtId="0" fontId="3" fillId="0" borderId="6" xfId="0" applyFont="1" applyBorder="1" applyAlignment="1">
      <alignment horizontal="right" wrapText="1"/>
    </xf>
  </cellXfs>
  <cellStyles count="4">
    <cellStyle name="Currency 2" xfId="3"/>
    <cellStyle name="Normal" xfId="0" builtinId="0"/>
    <cellStyle name="Normal 3"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tabSelected="1" workbookViewId="0">
      <selection sqref="A1:G1"/>
    </sheetView>
  </sheetViews>
  <sheetFormatPr defaultRowHeight="15" x14ac:dyDescent="0.25"/>
  <cols>
    <col min="1" max="1" width="51.42578125" customWidth="1"/>
    <col min="2" max="2" width="10.28515625" customWidth="1"/>
    <col min="3" max="5" width="10.7109375" customWidth="1"/>
    <col min="6" max="6" width="9.28515625" bestFit="1" customWidth="1"/>
    <col min="7" max="7" width="8.7109375" customWidth="1"/>
  </cols>
  <sheetData>
    <row r="1" spans="1:7" ht="18.75" x14ac:dyDescent="0.3">
      <c r="A1" s="77" t="s">
        <v>0</v>
      </c>
      <c r="B1" s="77"/>
      <c r="C1" s="77"/>
      <c r="D1" s="77"/>
      <c r="E1" s="77"/>
      <c r="F1" s="77"/>
      <c r="G1" s="77"/>
    </row>
    <row r="2" spans="1:7" ht="18.75" x14ac:dyDescent="0.3">
      <c r="A2" s="77" t="s">
        <v>9</v>
      </c>
      <c r="B2" s="77"/>
      <c r="C2" s="77"/>
      <c r="D2" s="77"/>
      <c r="E2" s="77"/>
      <c r="F2" s="77"/>
      <c r="G2" s="77"/>
    </row>
    <row r="3" spans="1:7" ht="18.75" x14ac:dyDescent="0.3">
      <c r="A3" s="77" t="s">
        <v>1</v>
      </c>
      <c r="B3" s="77"/>
      <c r="C3" s="77"/>
      <c r="D3" s="77"/>
      <c r="E3" s="77"/>
      <c r="F3" s="77"/>
      <c r="G3" s="77"/>
    </row>
    <row r="4" spans="1:7" ht="6" customHeight="1" x14ac:dyDescent="0.25">
      <c r="A4" s="1"/>
      <c r="B4" s="2"/>
      <c r="C4" s="2"/>
      <c r="D4" s="2"/>
      <c r="E4" s="2"/>
      <c r="F4" s="2"/>
      <c r="G4" s="2"/>
    </row>
    <row r="5" spans="1:7" ht="15.75" thickBot="1" x14ac:dyDescent="0.3">
      <c r="A5" s="78" t="s">
        <v>2</v>
      </c>
      <c r="B5" s="78"/>
      <c r="C5" s="78"/>
      <c r="D5" s="78"/>
      <c r="E5" s="78"/>
      <c r="F5" s="78"/>
      <c r="G5" s="78"/>
    </row>
    <row r="6" spans="1:7" x14ac:dyDescent="0.25">
      <c r="A6" s="79" t="s">
        <v>10</v>
      </c>
      <c r="B6" s="89" t="s">
        <v>11</v>
      </c>
      <c r="C6" s="89" t="s">
        <v>12</v>
      </c>
      <c r="D6" s="89" t="s">
        <v>3</v>
      </c>
      <c r="E6" s="82" t="s">
        <v>13</v>
      </c>
      <c r="F6" s="85" t="s">
        <v>14</v>
      </c>
      <c r="G6" s="86"/>
    </row>
    <row r="7" spans="1:7" x14ac:dyDescent="0.25">
      <c r="A7" s="80"/>
      <c r="B7" s="90"/>
      <c r="C7" s="90"/>
      <c r="D7" s="90"/>
      <c r="E7" s="83"/>
      <c r="F7" s="87" t="s">
        <v>4</v>
      </c>
      <c r="G7" s="88"/>
    </row>
    <row r="8" spans="1:7" x14ac:dyDescent="0.25">
      <c r="A8" s="81"/>
      <c r="B8" s="91"/>
      <c r="C8" s="91"/>
      <c r="D8" s="91"/>
      <c r="E8" s="84"/>
      <c r="F8" s="3" t="s">
        <v>5</v>
      </c>
      <c r="G8" s="4" t="s">
        <v>6</v>
      </c>
    </row>
    <row r="9" spans="1:7" x14ac:dyDescent="0.25">
      <c r="A9" s="5" t="s">
        <v>15</v>
      </c>
      <c r="B9" s="6"/>
      <c r="C9" s="7">
        <f>SUM(C10:C27)</f>
        <v>161.04867900000005</v>
      </c>
      <c r="D9" s="7">
        <f>SUM(D10:D27)</f>
        <v>168.5</v>
      </c>
      <c r="E9" s="8">
        <f>SUM(E10:E27)</f>
        <v>167.5</v>
      </c>
      <c r="F9" s="7">
        <f t="shared" ref="F9:F46" si="0">E9-D9</f>
        <v>-1</v>
      </c>
      <c r="G9" s="9">
        <f t="shared" ref="G9:G46" si="1">IF(D9=0,"N/A",F9/D9)</f>
        <v>-5.9347181008902079E-3</v>
      </c>
    </row>
    <row r="10" spans="1:7" s="16" customFormat="1" x14ac:dyDescent="0.25">
      <c r="A10" s="10" t="s">
        <v>16</v>
      </c>
      <c r="B10" s="11">
        <v>1</v>
      </c>
      <c r="C10" s="12">
        <v>15.249409999999999</v>
      </c>
      <c r="D10" s="12">
        <v>16.46</v>
      </c>
      <c r="E10" s="13">
        <v>14.9</v>
      </c>
      <c r="F10" s="14">
        <f t="shared" si="0"/>
        <v>-1.5600000000000005</v>
      </c>
      <c r="G10" s="15">
        <f t="shared" si="1"/>
        <v>-9.4775212636695041E-2</v>
      </c>
    </row>
    <row r="11" spans="1:7" s="16" customFormat="1" ht="25.5" x14ac:dyDescent="0.25">
      <c r="A11" s="17" t="s">
        <v>17</v>
      </c>
      <c r="B11" s="18">
        <v>1</v>
      </c>
      <c r="C11" s="12">
        <v>7.2050640000000001</v>
      </c>
      <c r="D11" s="12">
        <v>7.84</v>
      </c>
      <c r="E11" s="13">
        <v>7.84</v>
      </c>
      <c r="F11" s="12">
        <f t="shared" si="0"/>
        <v>0</v>
      </c>
      <c r="G11" s="19">
        <f t="shared" si="1"/>
        <v>0</v>
      </c>
    </row>
    <row r="12" spans="1:7" s="16" customFormat="1" x14ac:dyDescent="0.25">
      <c r="A12" s="17" t="s">
        <v>18</v>
      </c>
      <c r="B12" s="11">
        <v>1</v>
      </c>
      <c r="C12" s="12">
        <v>2.19</v>
      </c>
      <c r="D12" s="12">
        <v>2</v>
      </c>
      <c r="E12" s="13">
        <v>0.15</v>
      </c>
      <c r="F12" s="14">
        <f t="shared" si="0"/>
        <v>-1.85</v>
      </c>
      <c r="G12" s="15">
        <f t="shared" si="1"/>
        <v>-0.92500000000000004</v>
      </c>
    </row>
    <row r="13" spans="1:7" s="16" customFormat="1" x14ac:dyDescent="0.25">
      <c r="A13" s="20" t="s">
        <v>19</v>
      </c>
      <c r="B13" s="18">
        <v>1</v>
      </c>
      <c r="C13" s="12">
        <v>2.5</v>
      </c>
      <c r="D13" s="12">
        <v>2.5</v>
      </c>
      <c r="E13" s="13">
        <v>2.5</v>
      </c>
      <c r="F13" s="12">
        <f t="shared" si="0"/>
        <v>0</v>
      </c>
      <c r="G13" s="19">
        <f t="shared" si="1"/>
        <v>0</v>
      </c>
    </row>
    <row r="14" spans="1:7" s="16" customFormat="1" x14ac:dyDescent="0.25">
      <c r="A14" s="21" t="s">
        <v>20</v>
      </c>
      <c r="B14" s="18">
        <v>1</v>
      </c>
      <c r="C14" s="12">
        <v>4.91</v>
      </c>
      <c r="D14" s="12">
        <v>6</v>
      </c>
      <c r="E14" s="13">
        <v>6</v>
      </c>
      <c r="F14" s="12">
        <f t="shared" si="0"/>
        <v>0</v>
      </c>
      <c r="G14" s="19">
        <f t="shared" si="1"/>
        <v>0</v>
      </c>
    </row>
    <row r="15" spans="1:7" s="16" customFormat="1" x14ac:dyDescent="0.25">
      <c r="A15" s="17" t="s">
        <v>21</v>
      </c>
      <c r="B15" s="11">
        <v>1</v>
      </c>
      <c r="C15" s="12">
        <v>3.988019</v>
      </c>
      <c r="D15" s="12">
        <v>1.3</v>
      </c>
      <c r="E15" s="13">
        <v>1</v>
      </c>
      <c r="F15" s="14">
        <f t="shared" si="0"/>
        <v>-0.30000000000000004</v>
      </c>
      <c r="G15" s="15">
        <f t="shared" si="1"/>
        <v>-0.23076923076923078</v>
      </c>
    </row>
    <row r="16" spans="1:7" s="16" customFormat="1" ht="25.5" x14ac:dyDescent="0.25">
      <c r="A16" s="20" t="s">
        <v>22</v>
      </c>
      <c r="B16" s="18">
        <v>1</v>
      </c>
      <c r="C16" s="12">
        <v>22.951543000000001</v>
      </c>
      <c r="D16" s="12">
        <v>22.98</v>
      </c>
      <c r="E16" s="13">
        <v>22.98</v>
      </c>
      <c r="F16" s="12">
        <f t="shared" si="0"/>
        <v>0</v>
      </c>
      <c r="G16" s="19">
        <f t="shared" si="1"/>
        <v>0</v>
      </c>
    </row>
    <row r="17" spans="1:7" s="16" customFormat="1" ht="25.5" x14ac:dyDescent="0.25">
      <c r="A17" s="22" t="s">
        <v>23</v>
      </c>
      <c r="B17" s="11">
        <v>1</v>
      </c>
      <c r="C17" s="12">
        <v>0.193879</v>
      </c>
      <c r="D17" s="12">
        <v>0</v>
      </c>
      <c r="E17" s="13">
        <v>0</v>
      </c>
      <c r="F17" s="14">
        <f t="shared" si="0"/>
        <v>0</v>
      </c>
      <c r="G17" s="15" t="str">
        <f t="shared" si="1"/>
        <v>N/A</v>
      </c>
    </row>
    <row r="18" spans="1:7" s="16" customFormat="1" ht="13.9" customHeight="1" x14ac:dyDescent="0.25">
      <c r="A18" s="17" t="s">
        <v>24</v>
      </c>
      <c r="B18" s="11">
        <v>1</v>
      </c>
      <c r="C18" s="12">
        <v>4.7036129999999998</v>
      </c>
      <c r="D18" s="12">
        <v>5.82</v>
      </c>
      <c r="E18" s="13">
        <v>5.82</v>
      </c>
      <c r="F18" s="14">
        <f t="shared" si="0"/>
        <v>0</v>
      </c>
      <c r="G18" s="15">
        <f t="shared" si="1"/>
        <v>0</v>
      </c>
    </row>
    <row r="19" spans="1:7" s="16" customFormat="1" x14ac:dyDescent="0.25">
      <c r="A19" s="17" t="s">
        <v>25</v>
      </c>
      <c r="B19" s="11">
        <v>1</v>
      </c>
      <c r="C19" s="12">
        <v>3.3989509999999998</v>
      </c>
      <c r="D19" s="12">
        <v>3.82</v>
      </c>
      <c r="E19" s="13">
        <v>3.82</v>
      </c>
      <c r="F19" s="14">
        <f t="shared" si="0"/>
        <v>0</v>
      </c>
      <c r="G19" s="15">
        <f t="shared" si="1"/>
        <v>0</v>
      </c>
    </row>
    <row r="20" spans="1:7" s="16" customFormat="1" ht="14.45" customHeight="1" x14ac:dyDescent="0.25">
      <c r="A20" s="17" t="s">
        <v>26</v>
      </c>
      <c r="B20" s="11">
        <v>1</v>
      </c>
      <c r="C20" s="12">
        <v>30.297878000000001</v>
      </c>
      <c r="D20" s="12">
        <v>31.94</v>
      </c>
      <c r="E20" s="13">
        <v>31.94</v>
      </c>
      <c r="F20" s="14">
        <f t="shared" si="0"/>
        <v>0</v>
      </c>
      <c r="G20" s="15">
        <f t="shared" si="1"/>
        <v>0</v>
      </c>
    </row>
    <row r="21" spans="1:7" s="16" customFormat="1" ht="13.9" customHeight="1" x14ac:dyDescent="0.25">
      <c r="A21" s="17" t="s">
        <v>27</v>
      </c>
      <c r="B21" s="23">
        <v>1</v>
      </c>
      <c r="C21" s="24">
        <v>42.025671000000003</v>
      </c>
      <c r="D21" s="24">
        <v>45.62</v>
      </c>
      <c r="E21" s="25">
        <v>45.62</v>
      </c>
      <c r="F21" s="26">
        <f t="shared" si="0"/>
        <v>0</v>
      </c>
      <c r="G21" s="27">
        <f t="shared" si="1"/>
        <v>0</v>
      </c>
    </row>
    <row r="22" spans="1:7" s="16" customFormat="1" x14ac:dyDescent="0.25">
      <c r="A22" s="17" t="s">
        <v>28</v>
      </c>
      <c r="B22" s="23">
        <v>1</v>
      </c>
      <c r="C22" s="24">
        <v>5.55</v>
      </c>
      <c r="D22" s="24">
        <v>3.72</v>
      </c>
      <c r="E22" s="25">
        <v>6.43</v>
      </c>
      <c r="F22" s="26">
        <f t="shared" si="0"/>
        <v>2.7099999999999995</v>
      </c>
      <c r="G22" s="27">
        <f t="shared" si="1"/>
        <v>0.72849462365591378</v>
      </c>
    </row>
    <row r="23" spans="1:7" s="16" customFormat="1" ht="25.5" x14ac:dyDescent="0.25">
      <c r="A23" s="17" t="s">
        <v>29</v>
      </c>
      <c r="B23" s="28">
        <v>1</v>
      </c>
      <c r="C23" s="24">
        <v>0.90587899999999999</v>
      </c>
      <c r="D23" s="24">
        <v>1</v>
      </c>
      <c r="E23" s="25">
        <v>1</v>
      </c>
      <c r="F23" s="24">
        <f t="shared" si="0"/>
        <v>0</v>
      </c>
      <c r="G23" s="29">
        <f t="shared" si="1"/>
        <v>0</v>
      </c>
    </row>
    <row r="24" spans="1:7" s="16" customFormat="1" x14ac:dyDescent="0.25">
      <c r="A24" s="17" t="s">
        <v>30</v>
      </c>
      <c r="B24" s="28">
        <v>1</v>
      </c>
      <c r="C24" s="24">
        <v>1</v>
      </c>
      <c r="D24" s="24">
        <v>1</v>
      </c>
      <c r="E24" s="25">
        <v>1</v>
      </c>
      <c r="F24" s="24">
        <f t="shared" si="0"/>
        <v>0</v>
      </c>
      <c r="G24" s="29">
        <f t="shared" si="1"/>
        <v>0</v>
      </c>
    </row>
    <row r="25" spans="1:7" s="16" customFormat="1" ht="25.5" x14ac:dyDescent="0.25">
      <c r="A25" s="20" t="s">
        <v>31</v>
      </c>
      <c r="B25" s="28">
        <v>1</v>
      </c>
      <c r="C25" s="24">
        <v>0.59109100000000003</v>
      </c>
      <c r="D25" s="24">
        <v>1.5</v>
      </c>
      <c r="E25" s="25">
        <v>1.5</v>
      </c>
      <c r="F25" s="24">
        <f t="shared" si="0"/>
        <v>0</v>
      </c>
      <c r="G25" s="29">
        <f t="shared" si="1"/>
        <v>0</v>
      </c>
    </row>
    <row r="26" spans="1:7" s="16" customFormat="1" x14ac:dyDescent="0.25">
      <c r="A26" s="20" t="s">
        <v>32</v>
      </c>
      <c r="B26" s="28">
        <v>1</v>
      </c>
      <c r="C26" s="24">
        <v>12.387681000000001</v>
      </c>
      <c r="D26" s="24">
        <v>13.5</v>
      </c>
      <c r="E26" s="25">
        <v>13.5</v>
      </c>
      <c r="F26" s="24">
        <f t="shared" si="0"/>
        <v>0</v>
      </c>
      <c r="G26" s="29">
        <f t="shared" si="1"/>
        <v>0</v>
      </c>
    </row>
    <row r="27" spans="1:7" s="16" customFormat="1" ht="15.75" thickBot="1" x14ac:dyDescent="0.3">
      <c r="A27" s="30" t="s">
        <v>33</v>
      </c>
      <c r="B27" s="23">
        <v>1</v>
      </c>
      <c r="C27" s="24">
        <v>1</v>
      </c>
      <c r="D27" s="24">
        <v>1.5</v>
      </c>
      <c r="E27" s="25">
        <v>1.5</v>
      </c>
      <c r="F27" s="26">
        <f t="shared" si="0"/>
        <v>0</v>
      </c>
      <c r="G27" s="27">
        <f t="shared" si="1"/>
        <v>0</v>
      </c>
    </row>
    <row r="28" spans="1:7" x14ac:dyDescent="0.25">
      <c r="A28" s="31" t="s">
        <v>34</v>
      </c>
      <c r="B28" s="32"/>
      <c r="C28" s="33">
        <f>SUM(C29:C39,C42)</f>
        <v>446.07599999999996</v>
      </c>
      <c r="D28" s="33">
        <f>SUM(D29:D39,D42)</f>
        <v>469.56710000000004</v>
      </c>
      <c r="E28" s="34">
        <f>SUM(E29:E39,E42)</f>
        <v>495.83569999999992</v>
      </c>
      <c r="F28" s="33">
        <f t="shared" si="0"/>
        <v>26.268599999999878</v>
      </c>
      <c r="G28" s="35">
        <f t="shared" si="1"/>
        <v>5.5942164602247213E-2</v>
      </c>
    </row>
    <row r="29" spans="1:7" x14ac:dyDescent="0.25">
      <c r="A29" s="36" t="s">
        <v>35</v>
      </c>
      <c r="B29" s="23">
        <v>0.57999999999999996</v>
      </c>
      <c r="C29" s="24">
        <v>27.851600000000001</v>
      </c>
      <c r="D29" s="24">
        <v>31.9</v>
      </c>
      <c r="E29" s="25">
        <v>31.9</v>
      </c>
      <c r="F29" s="26">
        <f t="shared" si="0"/>
        <v>0</v>
      </c>
      <c r="G29" s="27">
        <f t="shared" si="1"/>
        <v>0</v>
      </c>
    </row>
    <row r="30" spans="1:7" ht="28.5" x14ac:dyDescent="0.25">
      <c r="A30" s="22" t="s">
        <v>36</v>
      </c>
      <c r="B30" s="23">
        <v>0.68</v>
      </c>
      <c r="C30" s="24">
        <v>0.67320000000000002</v>
      </c>
      <c r="D30" s="24">
        <v>0</v>
      </c>
      <c r="E30" s="25">
        <v>0</v>
      </c>
      <c r="F30" s="26">
        <f t="shared" si="0"/>
        <v>0</v>
      </c>
      <c r="G30" s="27" t="str">
        <f t="shared" si="1"/>
        <v>N/A</v>
      </c>
    </row>
    <row r="31" spans="1:7" ht="13.9" customHeight="1" x14ac:dyDescent="0.25">
      <c r="A31" s="17" t="s">
        <v>37</v>
      </c>
      <c r="B31" s="28">
        <v>0.72</v>
      </c>
      <c r="C31" s="24">
        <v>69.623999999999995</v>
      </c>
      <c r="D31" s="24">
        <v>66.621600000000001</v>
      </c>
      <c r="E31" s="25">
        <v>73.821600000000004</v>
      </c>
      <c r="F31" s="24">
        <f t="shared" si="0"/>
        <v>7.2000000000000028</v>
      </c>
      <c r="G31" s="29">
        <f t="shared" si="1"/>
        <v>0.10807305738679351</v>
      </c>
    </row>
    <row r="32" spans="1:7" x14ac:dyDescent="0.25">
      <c r="A32" s="37" t="s">
        <v>38</v>
      </c>
      <c r="B32" s="23">
        <v>0.59</v>
      </c>
      <c r="C32" s="24">
        <v>143.34049999999999</v>
      </c>
      <c r="D32" s="24">
        <v>177</v>
      </c>
      <c r="E32" s="25">
        <v>196.72959999999998</v>
      </c>
      <c r="F32" s="24">
        <f t="shared" si="0"/>
        <v>19.729599999999976</v>
      </c>
      <c r="G32" s="29">
        <f t="shared" si="1"/>
        <v>0.11146666666666653</v>
      </c>
    </row>
    <row r="33" spans="1:7" ht="28.5" x14ac:dyDescent="0.25">
      <c r="A33" s="20" t="s">
        <v>39</v>
      </c>
      <c r="B33" s="28">
        <v>0.7</v>
      </c>
      <c r="C33" s="24">
        <v>22.056999999999999</v>
      </c>
      <c r="D33" s="24">
        <v>17.5</v>
      </c>
      <c r="E33" s="25">
        <v>17.5</v>
      </c>
      <c r="F33" s="24">
        <f t="shared" si="0"/>
        <v>0</v>
      </c>
      <c r="G33" s="29">
        <f t="shared" si="1"/>
        <v>0</v>
      </c>
    </row>
    <row r="34" spans="1:7" x14ac:dyDescent="0.25">
      <c r="A34" s="21" t="s">
        <v>40</v>
      </c>
      <c r="B34" s="28">
        <v>0.73</v>
      </c>
      <c r="C34" s="24">
        <v>2.2557</v>
      </c>
      <c r="D34" s="24">
        <v>1.6425000000000001</v>
      </c>
      <c r="E34" s="25">
        <v>1.6425000000000001</v>
      </c>
      <c r="F34" s="24">
        <f t="shared" si="0"/>
        <v>0</v>
      </c>
      <c r="G34" s="29">
        <f t="shared" si="1"/>
        <v>0</v>
      </c>
    </row>
    <row r="35" spans="1:7" x14ac:dyDescent="0.25">
      <c r="A35" s="21" t="s">
        <v>41</v>
      </c>
      <c r="B35" s="28">
        <v>0.59</v>
      </c>
      <c r="C35" s="24">
        <v>30.149000000000001</v>
      </c>
      <c r="D35" s="24">
        <v>35.9251</v>
      </c>
      <c r="E35" s="25">
        <v>35.9251</v>
      </c>
      <c r="F35" s="24">
        <f t="shared" si="0"/>
        <v>0</v>
      </c>
      <c r="G35" s="29">
        <f t="shared" si="1"/>
        <v>0</v>
      </c>
    </row>
    <row r="36" spans="1:7" ht="15.75" customHeight="1" x14ac:dyDescent="0.25">
      <c r="A36" s="22" t="s">
        <v>42</v>
      </c>
      <c r="B36" s="23">
        <v>0.56999999999999995</v>
      </c>
      <c r="C36" s="24">
        <v>47.868600000000001</v>
      </c>
      <c r="D36" s="24">
        <v>42.749999999999993</v>
      </c>
      <c r="E36" s="25">
        <v>42.749999999999993</v>
      </c>
      <c r="F36" s="26">
        <f t="shared" si="0"/>
        <v>0</v>
      </c>
      <c r="G36" s="27">
        <f t="shared" si="1"/>
        <v>0</v>
      </c>
    </row>
    <row r="37" spans="1:7" x14ac:dyDescent="0.25">
      <c r="A37" s="30" t="s">
        <v>43</v>
      </c>
      <c r="B37" s="23">
        <v>1</v>
      </c>
      <c r="C37" s="24">
        <v>0.6</v>
      </c>
      <c r="D37" s="24">
        <v>0.6</v>
      </c>
      <c r="E37" s="25">
        <v>0</v>
      </c>
      <c r="F37" s="26">
        <f t="shared" si="0"/>
        <v>-0.6</v>
      </c>
      <c r="G37" s="27">
        <f t="shared" si="1"/>
        <v>-1</v>
      </c>
    </row>
    <row r="38" spans="1:7" ht="25.5" x14ac:dyDescent="0.25">
      <c r="A38" s="17" t="s">
        <v>44</v>
      </c>
      <c r="B38" s="28">
        <v>0.61</v>
      </c>
      <c r="C38" s="24">
        <v>45.213200000000001</v>
      </c>
      <c r="D38" s="24">
        <v>45.890300000000003</v>
      </c>
      <c r="E38" s="25">
        <v>45.829299999999996</v>
      </c>
      <c r="F38" s="24">
        <f t="shared" si="0"/>
        <v>-6.1000000000007049E-2</v>
      </c>
      <c r="G38" s="29">
        <f t="shared" si="1"/>
        <v>-1.329256945367693E-3</v>
      </c>
    </row>
    <row r="39" spans="1:7" ht="28.5" x14ac:dyDescent="0.25">
      <c r="A39" s="17" t="s">
        <v>45</v>
      </c>
      <c r="B39" s="28">
        <v>0.72</v>
      </c>
      <c r="C39" s="24">
        <v>46.606399999999994</v>
      </c>
      <c r="D39" s="24">
        <v>49.7376</v>
      </c>
      <c r="E39" s="25">
        <v>49.7376</v>
      </c>
      <c r="F39" s="26">
        <f t="shared" si="0"/>
        <v>0</v>
      </c>
      <c r="G39" s="27">
        <f t="shared" si="1"/>
        <v>0</v>
      </c>
    </row>
    <row r="40" spans="1:7" s="43" customFormat="1" ht="15" customHeight="1" x14ac:dyDescent="0.2">
      <c r="A40" s="38" t="s">
        <v>46</v>
      </c>
      <c r="B40" s="39">
        <v>0.68</v>
      </c>
      <c r="C40" s="40">
        <v>8.2959999999999994</v>
      </c>
      <c r="D40" s="40">
        <v>0</v>
      </c>
      <c r="E40" s="41">
        <v>0</v>
      </c>
      <c r="F40" s="40">
        <f t="shared" si="0"/>
        <v>0</v>
      </c>
      <c r="G40" s="42" t="str">
        <f t="shared" si="1"/>
        <v>N/A</v>
      </c>
    </row>
    <row r="41" spans="1:7" s="43" customFormat="1" ht="16.899999999999999" customHeight="1" x14ac:dyDescent="0.2">
      <c r="A41" s="44" t="s">
        <v>47</v>
      </c>
      <c r="B41" s="45">
        <v>0.73</v>
      </c>
      <c r="C41" s="40">
        <v>38.310399999999994</v>
      </c>
      <c r="D41" s="40">
        <v>0</v>
      </c>
      <c r="E41" s="41">
        <v>0</v>
      </c>
      <c r="F41" s="46">
        <f t="shared" si="0"/>
        <v>0</v>
      </c>
      <c r="G41" s="47" t="str">
        <f t="shared" si="1"/>
        <v>N/A</v>
      </c>
    </row>
    <row r="42" spans="1:7" x14ac:dyDescent="0.25">
      <c r="A42" s="17" t="s">
        <v>48</v>
      </c>
      <c r="B42" s="23">
        <v>0.57999999999999996</v>
      </c>
      <c r="C42" s="24">
        <v>9.8368000000000002</v>
      </c>
      <c r="D42" s="24">
        <v>0</v>
      </c>
      <c r="E42" s="25">
        <v>0</v>
      </c>
      <c r="F42" s="26">
        <f t="shared" si="0"/>
        <v>0</v>
      </c>
      <c r="G42" s="27" t="str">
        <f t="shared" si="1"/>
        <v>N/A</v>
      </c>
    </row>
    <row r="43" spans="1:7" s="53" customFormat="1" ht="15.75" thickBot="1" x14ac:dyDescent="0.3">
      <c r="A43" s="48" t="s">
        <v>49</v>
      </c>
      <c r="B43" s="49"/>
      <c r="C43" s="50">
        <f>C28+C9</f>
        <v>607.12467900000001</v>
      </c>
      <c r="D43" s="50">
        <f>D28+D9</f>
        <v>638.06709999999998</v>
      </c>
      <c r="E43" s="51">
        <f>E28+E9</f>
        <v>663.33569999999986</v>
      </c>
      <c r="F43" s="50">
        <f t="shared" si="0"/>
        <v>25.268599999999878</v>
      </c>
      <c r="G43" s="52">
        <f t="shared" si="1"/>
        <v>3.9601791096892283E-2</v>
      </c>
    </row>
    <row r="44" spans="1:7" ht="17.25" customHeight="1" x14ac:dyDescent="0.25">
      <c r="A44" s="54" t="s">
        <v>50</v>
      </c>
      <c r="B44" s="55"/>
      <c r="C44" s="56">
        <f>SUM(C45)</f>
        <v>147.60138499999999</v>
      </c>
      <c r="D44" s="56">
        <f t="shared" ref="D44:E44" si="2">SUM(D45)</f>
        <v>158.19</v>
      </c>
      <c r="E44" s="57">
        <f t="shared" si="2"/>
        <v>159.69</v>
      </c>
      <c r="F44" s="56">
        <f t="shared" si="0"/>
        <v>1.5</v>
      </c>
      <c r="G44" s="58">
        <f t="shared" si="1"/>
        <v>9.4822681585435241E-3</v>
      </c>
    </row>
    <row r="45" spans="1:7" x14ac:dyDescent="0.25">
      <c r="A45" s="59" t="s">
        <v>51</v>
      </c>
      <c r="B45" s="60">
        <v>1</v>
      </c>
      <c r="C45" s="61">
        <v>147.60138499999999</v>
      </c>
      <c r="D45" s="61">
        <v>158.19</v>
      </c>
      <c r="E45" s="62">
        <v>159.69</v>
      </c>
      <c r="F45" s="63">
        <f t="shared" si="0"/>
        <v>1.5</v>
      </c>
      <c r="G45" s="64">
        <f t="shared" si="1"/>
        <v>9.4822681585435241E-3</v>
      </c>
    </row>
    <row r="46" spans="1:7" ht="15.75" thickBot="1" x14ac:dyDescent="0.3">
      <c r="A46" s="65" t="s">
        <v>8</v>
      </c>
      <c r="B46" s="66"/>
      <c r="C46" s="67">
        <f>C43+C44</f>
        <v>754.72606399999995</v>
      </c>
      <c r="D46" s="67">
        <f t="shared" ref="D46:E46" si="3">D43+D44</f>
        <v>796.25710000000004</v>
      </c>
      <c r="E46" s="68">
        <f t="shared" si="3"/>
        <v>823.02569999999992</v>
      </c>
      <c r="F46" s="67">
        <f t="shared" si="0"/>
        <v>26.768599999999878</v>
      </c>
      <c r="G46" s="69">
        <f t="shared" si="1"/>
        <v>3.3618036184543759E-2</v>
      </c>
    </row>
    <row r="47" spans="1:7" s="71" customFormat="1" ht="14.45" customHeight="1" x14ac:dyDescent="0.2">
      <c r="A47" s="70" t="s">
        <v>7</v>
      </c>
    </row>
    <row r="48" spans="1:7" s="72" customFormat="1" ht="30" customHeight="1" x14ac:dyDescent="0.25">
      <c r="A48" s="75" t="s">
        <v>52</v>
      </c>
      <c r="B48" s="75"/>
      <c r="C48" s="75"/>
      <c r="D48" s="75"/>
      <c r="E48" s="75"/>
      <c r="F48" s="75"/>
      <c r="G48" s="75"/>
    </row>
    <row r="49" spans="1:7" s="72" customFormat="1" ht="13.5" x14ac:dyDescent="0.25">
      <c r="A49" s="73" t="s">
        <v>53</v>
      </c>
      <c r="B49" s="73"/>
      <c r="C49" s="73"/>
      <c r="D49" s="73"/>
      <c r="E49" s="73"/>
      <c r="F49" s="73"/>
      <c r="G49" s="73"/>
    </row>
    <row r="50" spans="1:7" s="72" customFormat="1" ht="30.75" customHeight="1" x14ac:dyDescent="0.25">
      <c r="A50" s="75" t="s">
        <v>54</v>
      </c>
      <c r="B50" s="75"/>
      <c r="C50" s="75"/>
      <c r="D50" s="75"/>
      <c r="E50" s="75"/>
      <c r="F50" s="75"/>
      <c r="G50" s="75"/>
    </row>
    <row r="51" spans="1:7" s="16" customFormat="1" ht="30.6" customHeight="1" x14ac:dyDescent="0.25">
      <c r="A51" s="76" t="s">
        <v>55</v>
      </c>
      <c r="B51" s="76"/>
      <c r="C51" s="76"/>
      <c r="D51" s="76"/>
      <c r="E51" s="76"/>
      <c r="F51" s="76"/>
      <c r="G51" s="76"/>
    </row>
    <row r="52" spans="1:7" x14ac:dyDescent="0.25">
      <c r="A52" s="16"/>
      <c r="B52" s="16"/>
      <c r="C52" s="16"/>
      <c r="D52" s="16"/>
      <c r="E52" s="16"/>
      <c r="F52" s="16"/>
      <c r="G52" s="16"/>
    </row>
    <row r="54" spans="1:7" x14ac:dyDescent="0.25">
      <c r="A54" s="74"/>
      <c r="B54" s="74"/>
      <c r="C54" s="74"/>
      <c r="D54" s="74"/>
      <c r="E54" s="74"/>
      <c r="F54" s="74"/>
      <c r="G54" s="74"/>
    </row>
  </sheetData>
  <mergeCells count="14">
    <mergeCell ref="A48:G48"/>
    <mergeCell ref="A50:G50"/>
    <mergeCell ref="A51:G51"/>
    <mergeCell ref="A1:G1"/>
    <mergeCell ref="A2:G2"/>
    <mergeCell ref="A3:G3"/>
    <mergeCell ref="A5:G5"/>
    <mergeCell ref="A6:A8"/>
    <mergeCell ref="E6:E8"/>
    <mergeCell ref="F6:G6"/>
    <mergeCell ref="F7:G7"/>
    <mergeCell ref="B6:B8"/>
    <mergeCell ref="C6:C8"/>
    <mergeCell ref="D6:D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Broadening Participation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coxenrid</cp:lastModifiedBy>
  <dcterms:created xsi:type="dcterms:W3CDTF">2014-03-06T16:10:01Z</dcterms:created>
  <dcterms:modified xsi:type="dcterms:W3CDTF">2014-03-10T12:49:23Z</dcterms:modified>
</cp:coreProperties>
</file>