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050"/>
  </bookViews>
  <sheets>
    <sheet name="RI Summary - Acct &amp; Activity" sheetId="1" r:id="rId1"/>
  </sheets>
  <calcPr calcId="145621" concurrentCalc="0"/>
</workbook>
</file>

<file path=xl/calcChain.xml><?xml version="1.0" encoding="utf-8"?>
<calcChain xmlns="http://schemas.openxmlformats.org/spreadsheetml/2006/main">
  <c r="E16" i="1" l="1"/>
  <c r="E23" i="1"/>
  <c r="G16" i="1"/>
  <c r="G23" i="1"/>
  <c r="J23" i="1"/>
  <c r="K23" i="1"/>
  <c r="C16" i="1"/>
  <c r="C23" i="1"/>
  <c r="H23" i="1"/>
  <c r="I23" i="1"/>
  <c r="F16" i="1"/>
  <c r="F23" i="1"/>
  <c r="D16" i="1"/>
  <c r="D23" i="1"/>
  <c r="B23" i="1"/>
  <c r="K21" i="1"/>
  <c r="J21" i="1"/>
  <c r="I21" i="1"/>
  <c r="H21" i="1"/>
  <c r="K20" i="1"/>
  <c r="J20" i="1"/>
  <c r="I20" i="1"/>
  <c r="H20" i="1"/>
  <c r="K19" i="1"/>
  <c r="J19" i="1"/>
  <c r="I19" i="1"/>
  <c r="H19" i="1"/>
  <c r="J18" i="1"/>
  <c r="K18" i="1"/>
  <c r="H18" i="1"/>
  <c r="I18" i="1"/>
  <c r="K17" i="1"/>
  <c r="J17" i="1"/>
  <c r="I17" i="1"/>
  <c r="H17" i="1"/>
  <c r="J16" i="1"/>
  <c r="K16" i="1"/>
  <c r="H16" i="1"/>
  <c r="I16" i="1"/>
  <c r="K15" i="1"/>
  <c r="J15" i="1"/>
  <c r="I15" i="1"/>
  <c r="H15" i="1"/>
  <c r="J14" i="1"/>
  <c r="K14" i="1"/>
  <c r="H14" i="1"/>
  <c r="I14" i="1"/>
  <c r="J13" i="1"/>
  <c r="K13" i="1"/>
  <c r="H13" i="1"/>
  <c r="I13" i="1"/>
  <c r="J12" i="1"/>
  <c r="K12" i="1"/>
  <c r="H12" i="1"/>
  <c r="I12" i="1"/>
  <c r="J11" i="1"/>
  <c r="K11" i="1"/>
  <c r="H11" i="1"/>
  <c r="I11" i="1"/>
  <c r="J10" i="1"/>
  <c r="K10" i="1"/>
  <c r="H10" i="1"/>
  <c r="I10" i="1"/>
  <c r="J9" i="1"/>
  <c r="K9" i="1"/>
  <c r="H9" i="1"/>
  <c r="I9" i="1"/>
  <c r="J8" i="1"/>
  <c r="K8" i="1"/>
  <c r="H8" i="1"/>
  <c r="I8" i="1"/>
</calcChain>
</file>

<file path=xl/sharedStrings.xml><?xml version="1.0" encoding="utf-8"?>
<sst xmlns="http://schemas.openxmlformats.org/spreadsheetml/2006/main" count="34" uniqueCount="32">
  <si>
    <t>National Science Foundation</t>
  </si>
  <si>
    <t>(Dollars in Millions)</t>
  </si>
  <si>
    <t>Amount</t>
  </si>
  <si>
    <t>Percent</t>
  </si>
  <si>
    <t>Totals may not add due to rounding.</t>
  </si>
  <si>
    <t>FY 2015
Request</t>
  </si>
  <si>
    <t>Research Infrastructure (RI) Funding, by Account and Activity</t>
  </si>
  <si>
    <t>FY 2015 Request to Congress</t>
  </si>
  <si>
    <t>FY 2013
Actual</t>
  </si>
  <si>
    <t>FY 2013
Actual 
RI Funding</t>
  </si>
  <si>
    <t>FY 2014
Estimate</t>
  </si>
  <si>
    <t>FY 2014
Estimate
 RI Funding</t>
  </si>
  <si>
    <t>FY 2015
 Request
 RI Funding</t>
  </si>
  <si>
    <t>FY 2015 Request RI over:</t>
  </si>
  <si>
    <t>FY 2013 
Actual RI</t>
  </si>
  <si>
    <t>FY 2014 
Estimate RI</t>
  </si>
  <si>
    <t>BIO</t>
  </si>
  <si>
    <t>CISE</t>
  </si>
  <si>
    <t>ENG</t>
  </si>
  <si>
    <t>GEO</t>
  </si>
  <si>
    <t>MPS</t>
  </si>
  <si>
    <t>SBE</t>
  </si>
  <si>
    <t>IIA</t>
  </si>
  <si>
    <t>U.S. Arctic Research Commission</t>
  </si>
  <si>
    <t>Research &amp; Related Activities</t>
  </si>
  <si>
    <t>Education &amp; Human Resources</t>
  </si>
  <si>
    <t>Major Research Equipment &amp; Facilities 
   Construction</t>
  </si>
  <si>
    <t>Agency Operations &amp; Award Management</t>
  </si>
  <si>
    <t>National Science Board</t>
  </si>
  <si>
    <t>Office of Inspector General</t>
  </si>
  <si>
    <t xml:space="preserve">   OIG FY 2013 ARRA Actual Obligation</t>
  </si>
  <si>
    <t>Total, National Science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</si>
</sst>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[$-10409]0.0%"/>
  </numFmts>
  <fonts count="11" x14ac:knownFonts="1">
    <font>
      <sz val="11"/>
      <color theme="1"/>
      <name val="Times New Roman"/>
      <family val="2"/>
    </font>
    <font>
      <sz val="1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7" fillId="0" borderId="4" xfId="1" applyFont="1" applyFill="1" applyBorder="1" applyAlignment="1" applyProtection="1">
      <alignment horizontal="center" wrapText="1" readingOrder="1"/>
      <protection locked="0"/>
    </xf>
    <xf numFmtId="0" fontId="9" fillId="0" borderId="9" xfId="1" applyFont="1" applyFill="1" applyBorder="1" applyAlignment="1" applyProtection="1">
      <alignment vertical="top" wrapText="1" readingOrder="1"/>
      <protection locked="0"/>
    </xf>
    <xf numFmtId="0" fontId="9" fillId="0" borderId="14" xfId="1" applyFont="1" applyFill="1" applyBorder="1" applyAlignment="1" applyProtection="1">
      <alignment vertical="top" wrapText="1" readingOrder="1"/>
      <protection locked="0"/>
    </xf>
    <xf numFmtId="0" fontId="9" fillId="0" borderId="16" xfId="1" applyFont="1" applyFill="1" applyBorder="1" applyAlignment="1" applyProtection="1">
      <alignment horizontal="right" wrapText="1" readingOrder="1"/>
      <protection locked="0"/>
    </xf>
    <xf numFmtId="0" fontId="9" fillId="0" borderId="17" xfId="1" applyFont="1" applyFill="1" applyBorder="1" applyAlignment="1" applyProtection="1">
      <alignment horizontal="right" wrapText="1" readingOrder="1"/>
      <protection locked="0"/>
    </xf>
    <xf numFmtId="0" fontId="7" fillId="0" borderId="9" xfId="1" applyFont="1" applyFill="1" applyBorder="1" applyAlignment="1" applyProtection="1">
      <alignment vertical="top" wrapText="1" readingOrder="1"/>
      <protection locked="0"/>
    </xf>
    <xf numFmtId="164" fontId="9" fillId="0" borderId="0" xfId="1" applyNumberFormat="1" applyFont="1" applyFill="1" applyBorder="1" applyAlignment="1" applyProtection="1">
      <alignment vertical="top" wrapText="1" readingOrder="1"/>
      <protection locked="0"/>
    </xf>
    <xf numFmtId="164" fontId="7" fillId="0" borderId="5" xfId="1" applyNumberFormat="1" applyFont="1" applyFill="1" applyBorder="1" applyAlignment="1" applyProtection="1">
      <alignment vertical="top" wrapText="1" readingOrder="1"/>
      <protection locked="0"/>
    </xf>
    <xf numFmtId="164" fontId="7" fillId="0" borderId="0" xfId="1" applyNumberFormat="1" applyFont="1" applyFill="1" applyBorder="1" applyAlignment="1" applyProtection="1">
      <alignment vertical="top" wrapText="1" readingOrder="1"/>
      <protection locked="0"/>
    </xf>
    <xf numFmtId="164" fontId="7" fillId="0" borderId="4" xfId="1" applyNumberFormat="1" applyFont="1" applyFill="1" applyBorder="1" applyAlignment="1" applyProtection="1">
      <alignment vertical="top" wrapText="1" readingOrder="1"/>
      <protection locked="0"/>
    </xf>
    <xf numFmtId="166" fontId="7" fillId="0" borderId="5" xfId="1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4" xfId="1" applyNumberFormat="1" applyFont="1" applyFill="1" applyBorder="1" applyAlignment="1" applyProtection="1">
      <alignment horizontal="right" vertical="top" wrapText="1" readingOrder="1"/>
      <protection locked="0"/>
    </xf>
    <xf numFmtId="165" fontId="9" fillId="0" borderId="0" xfId="1" applyNumberFormat="1" applyFont="1" applyFill="1" applyBorder="1" applyAlignment="1" applyProtection="1">
      <alignment vertical="top" wrapText="1" readingOrder="1"/>
      <protection locked="0"/>
    </xf>
    <xf numFmtId="165" fontId="7" fillId="0" borderId="0" xfId="1" applyNumberFormat="1" applyFont="1" applyFill="1" applyBorder="1" applyAlignment="1" applyProtection="1">
      <alignment vertical="top" wrapText="1" readingOrder="1"/>
      <protection locked="0"/>
    </xf>
    <xf numFmtId="165" fontId="9" fillId="0" borderId="9" xfId="1" applyNumberFormat="1" applyFont="1" applyFill="1" applyBorder="1" applyAlignment="1" applyProtection="1">
      <alignment vertical="top" wrapText="1" readingOrder="1"/>
      <protection locked="0"/>
    </xf>
    <xf numFmtId="165" fontId="7" fillId="0" borderId="10" xfId="1" applyNumberFormat="1" applyFont="1" applyFill="1" applyBorder="1" applyAlignment="1" applyProtection="1">
      <alignment vertical="top" wrapText="1" readingOrder="1"/>
      <protection locked="0"/>
    </xf>
    <xf numFmtId="165" fontId="7" fillId="0" borderId="9" xfId="1" applyNumberFormat="1" applyFont="1" applyFill="1" applyBorder="1" applyAlignment="1" applyProtection="1">
      <alignment vertical="top" wrapText="1" readingOrder="1"/>
      <protection locked="0"/>
    </xf>
    <xf numFmtId="166" fontId="7" fillId="0" borderId="10" xfId="1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9" xfId="1" applyNumberFormat="1" applyFont="1" applyFill="1" applyBorder="1" applyAlignment="1" applyProtection="1">
      <alignment horizontal="right" vertical="top" wrapText="1" readingOrder="1"/>
      <protection locked="0"/>
    </xf>
    <xf numFmtId="165" fontId="1" fillId="0" borderId="18" xfId="0" applyNumberFormat="1" applyFont="1" applyFill="1" applyBorder="1" applyAlignment="1"/>
    <xf numFmtId="165" fontId="1" fillId="0" borderId="19" xfId="0" applyNumberFormat="1" applyFont="1" applyFill="1" applyBorder="1" applyAlignment="1"/>
    <xf numFmtId="0" fontId="7" fillId="0" borderId="20" xfId="1" applyFont="1" applyFill="1" applyBorder="1" applyAlignment="1" applyProtection="1">
      <alignment vertical="top" wrapText="1" readingOrder="1"/>
      <protection locked="0"/>
    </xf>
    <xf numFmtId="164" fontId="9" fillId="0" borderId="3" xfId="1" applyNumberFormat="1" applyFont="1" applyFill="1" applyBorder="1" applyAlignment="1" applyProtection="1">
      <alignment vertical="top" wrapText="1" readingOrder="1"/>
      <protection locked="0"/>
    </xf>
    <xf numFmtId="164" fontId="7" fillId="0" borderId="3" xfId="1" applyNumberFormat="1" applyFont="1" applyFill="1" applyBorder="1" applyAlignment="1" applyProtection="1">
      <alignment vertical="top" wrapText="1" readingOrder="1"/>
      <protection locked="0"/>
    </xf>
    <xf numFmtId="164" fontId="9" fillId="0" borderId="20" xfId="1" applyNumberFormat="1" applyFont="1" applyFill="1" applyBorder="1" applyAlignment="1" applyProtection="1">
      <alignment vertical="top" wrapText="1" readingOrder="1"/>
      <protection locked="0"/>
    </xf>
    <xf numFmtId="164" fontId="7" fillId="0" borderId="21" xfId="1" applyNumberFormat="1" applyFont="1" applyFill="1" applyBorder="1" applyAlignment="1" applyProtection="1">
      <alignment vertical="top" wrapText="1" readingOrder="1"/>
      <protection locked="0"/>
    </xf>
    <xf numFmtId="164" fontId="7" fillId="0" borderId="20" xfId="1" applyNumberFormat="1" applyFont="1" applyFill="1" applyBorder="1" applyAlignment="1" applyProtection="1">
      <alignment vertical="top" wrapText="1" readingOrder="1"/>
      <protection locked="0"/>
    </xf>
    <xf numFmtId="166" fontId="7" fillId="0" borderId="21" xfId="1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20" xfId="1" applyNumberFormat="1" applyFont="1" applyFill="1" applyBorder="1" applyAlignment="1" applyProtection="1">
      <alignment horizontal="right" vertical="top" wrapText="1" readingOrder="1"/>
      <protection locked="0"/>
    </xf>
    <xf numFmtId="165" fontId="1" fillId="0" borderId="10" xfId="0" applyNumberFormat="1" applyFont="1" applyFill="1" applyBorder="1" applyAlignment="1"/>
    <xf numFmtId="164" fontId="9" fillId="0" borderId="9" xfId="1" applyNumberFormat="1" applyFont="1" applyFill="1" applyBorder="1" applyAlignment="1" applyProtection="1">
      <alignment vertical="top" wrapText="1" readingOrder="1"/>
      <protection locked="0"/>
    </xf>
    <xf numFmtId="164" fontId="7" fillId="0" borderId="10" xfId="1" applyNumberFormat="1" applyFont="1" applyFill="1" applyBorder="1" applyAlignment="1" applyProtection="1">
      <alignment vertical="top" wrapText="1" readingOrder="1"/>
      <protection locked="0"/>
    </xf>
    <xf numFmtId="164" fontId="7" fillId="0" borderId="9" xfId="1" applyNumberFormat="1" applyFont="1" applyFill="1" applyBorder="1" applyAlignment="1" applyProtection="1">
      <alignment vertical="top" wrapText="1" readingOrder="1"/>
      <protection locked="0"/>
    </xf>
    <xf numFmtId="164" fontId="7" fillId="0" borderId="9" xfId="1" applyNumberFormat="1" applyFont="1" applyFill="1" applyBorder="1" applyAlignment="1" applyProtection="1">
      <alignment horizontal="right" vertical="top" wrapText="1" readingOrder="1"/>
      <protection locked="0"/>
    </xf>
    <xf numFmtId="165" fontId="1" fillId="0" borderId="9" xfId="0" applyNumberFormat="1" applyFont="1" applyFill="1" applyBorder="1" applyAlignment="1"/>
    <xf numFmtId="0" fontId="7" fillId="0" borderId="22" xfId="4" applyFont="1" applyFill="1" applyBorder="1" applyAlignment="1" applyProtection="1">
      <alignment vertical="top" wrapText="1" readingOrder="1"/>
      <protection locked="0"/>
    </xf>
    <xf numFmtId="164" fontId="7" fillId="0" borderId="23" xfId="1" applyNumberFormat="1" applyFont="1" applyFill="1" applyBorder="1" applyAlignment="1" applyProtection="1">
      <alignment vertical="top" wrapText="1" readingOrder="1"/>
      <protection locked="0"/>
    </xf>
    <xf numFmtId="165" fontId="1" fillId="0" borderId="23" xfId="0" applyNumberFormat="1" applyFont="1" applyFill="1" applyBorder="1" applyAlignment="1"/>
    <xf numFmtId="164" fontId="9" fillId="0" borderId="22" xfId="1" applyNumberFormat="1" applyFont="1" applyFill="1" applyBorder="1" applyAlignment="1" applyProtection="1">
      <alignment vertical="top" wrapText="1" readingOrder="1"/>
      <protection locked="0"/>
    </xf>
    <xf numFmtId="165" fontId="1" fillId="0" borderId="24" xfId="0" applyNumberFormat="1" applyFont="1" applyFill="1" applyBorder="1" applyAlignment="1"/>
    <xf numFmtId="164" fontId="9" fillId="0" borderId="23" xfId="1" applyNumberFormat="1" applyFont="1" applyFill="1" applyBorder="1" applyAlignment="1" applyProtection="1">
      <alignment vertical="top" wrapText="1" readingOrder="1"/>
      <protection locked="0"/>
    </xf>
    <xf numFmtId="165" fontId="1" fillId="0" borderId="22" xfId="0" applyNumberFormat="1" applyFont="1" applyFill="1" applyBorder="1" applyAlignment="1"/>
    <xf numFmtId="166" fontId="7" fillId="0" borderId="24" xfId="1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14" xfId="1" applyFont="1" applyFill="1" applyBorder="1" applyAlignment="1" applyProtection="1">
      <alignment vertical="center" wrapText="1" readingOrder="1"/>
      <protection locked="0"/>
    </xf>
    <xf numFmtId="164" fontId="9" fillId="0" borderId="1" xfId="1" applyNumberFormat="1" applyFont="1" applyFill="1" applyBorder="1" applyAlignment="1" applyProtection="1">
      <alignment vertical="center" wrapText="1" readingOrder="1"/>
      <protection locked="0"/>
    </xf>
    <xf numFmtId="164" fontId="7" fillId="0" borderId="1" xfId="1" applyNumberFormat="1" applyFont="1" applyFill="1" applyBorder="1" applyAlignment="1" applyProtection="1">
      <alignment vertical="center" wrapText="1" readingOrder="1"/>
      <protection locked="0"/>
    </xf>
    <xf numFmtId="164" fontId="9" fillId="0" borderId="14" xfId="1" applyNumberFormat="1" applyFont="1" applyFill="1" applyBorder="1" applyAlignment="1" applyProtection="1">
      <alignment vertical="center" wrapText="1" readingOrder="1"/>
      <protection locked="0"/>
    </xf>
    <xf numFmtId="164" fontId="7" fillId="0" borderId="15" xfId="1" applyNumberFormat="1" applyFont="1" applyFill="1" applyBorder="1" applyAlignment="1" applyProtection="1">
      <alignment vertical="center" wrapText="1" readingOrder="1"/>
      <protection locked="0"/>
    </xf>
    <xf numFmtId="166" fontId="9" fillId="0" borderId="15" xfId="1" applyNumberFormat="1" applyFont="1" applyFill="1" applyBorder="1" applyAlignment="1" applyProtection="1">
      <alignment horizontal="right" vertical="center" wrapText="1" readingOrder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readingOrder="1"/>
      <protection locked="0"/>
    </xf>
    <xf numFmtId="165" fontId="0" fillId="0" borderId="0" xfId="0" applyNumberFormat="1"/>
    <xf numFmtId="0" fontId="7" fillId="0" borderId="1" xfId="1" applyFont="1" applyFill="1" applyBorder="1" applyAlignment="1" applyProtection="1">
      <alignment horizontal="center" wrapText="1" readingOrder="1"/>
      <protection locked="0"/>
    </xf>
    <xf numFmtId="0" fontId="8" fillId="0" borderId="1" xfId="1" applyFont="1" applyFill="1" applyBorder="1" applyAlignment="1"/>
    <xf numFmtId="0" fontId="9" fillId="0" borderId="2" xfId="1" applyFont="1" applyFill="1" applyBorder="1" applyAlignment="1" applyProtection="1">
      <alignment horizontal="right" wrapText="1" readingOrder="1"/>
      <protection locked="0"/>
    </xf>
    <xf numFmtId="0" fontId="9" fillId="0" borderId="0" xfId="1" applyFont="1" applyFill="1" applyBorder="1" applyAlignment="1" applyProtection="1">
      <alignment horizontal="right" wrapText="1" readingOrder="1"/>
      <protection locked="0"/>
    </xf>
    <xf numFmtId="0" fontId="9" fillId="0" borderId="1" xfId="1" applyFont="1" applyFill="1" applyBorder="1" applyAlignment="1" applyProtection="1">
      <alignment horizontal="right" wrapText="1" readingOrder="1"/>
      <protection locked="0"/>
    </xf>
    <xf numFmtId="0" fontId="7" fillId="0" borderId="5" xfId="1" applyFont="1" applyFill="1" applyBorder="1" applyAlignment="1" applyProtection="1">
      <alignment horizontal="right" wrapText="1" readingOrder="1"/>
      <protection locked="0"/>
    </xf>
    <xf numFmtId="0" fontId="7" fillId="0" borderId="10" xfId="1" applyFont="1" applyFill="1" applyBorder="1" applyAlignment="1" applyProtection="1">
      <alignment horizontal="right" wrapText="1" readingOrder="1"/>
      <protection locked="0"/>
    </xf>
    <xf numFmtId="0" fontId="7" fillId="0" borderId="15" xfId="1" applyFont="1" applyFill="1" applyBorder="1" applyAlignment="1" applyProtection="1">
      <alignment horizontal="right" wrapText="1" readingOrder="1"/>
      <protection locked="0"/>
    </xf>
    <xf numFmtId="0" fontId="9" fillId="0" borderId="4" xfId="1" applyFont="1" applyFill="1" applyBorder="1" applyAlignment="1" applyProtection="1">
      <alignment horizontal="right" wrapText="1" readingOrder="1"/>
      <protection locked="0"/>
    </xf>
    <xf numFmtId="0" fontId="9" fillId="0" borderId="9" xfId="1" applyFont="1" applyFill="1" applyBorder="1" applyAlignment="1" applyProtection="1">
      <alignment horizontal="right" wrapText="1" readingOrder="1"/>
      <protection locked="0"/>
    </xf>
    <xf numFmtId="0" fontId="9" fillId="0" borderId="14" xfId="1" applyFont="1" applyFill="1" applyBorder="1" applyAlignment="1" applyProtection="1">
      <alignment horizontal="right" wrapText="1" readingOrder="1"/>
      <protection locked="0"/>
    </xf>
    <xf numFmtId="0" fontId="9" fillId="0" borderId="6" xfId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11" xfId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vertical="center" readingOrder="1"/>
    </xf>
    <xf numFmtId="0" fontId="9" fillId="0" borderId="13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1" applyFont="1" applyFill="1" applyAlignment="1" applyProtection="1">
      <alignment horizontal="center" vertical="top" wrapText="1" readingOrder="1"/>
      <protection locked="0"/>
    </xf>
    <xf numFmtId="0" fontId="6" fillId="0" borderId="0" xfId="1" applyFont="1" applyFill="1"/>
    <xf numFmtId="0" fontId="2" fillId="0" borderId="0" xfId="1" applyFont="1" applyFill="1" applyAlignment="1" applyProtection="1">
      <alignment vertical="top" wrapText="1" readingOrder="1"/>
      <protection locked="0"/>
    </xf>
    <xf numFmtId="0" fontId="10" fillId="0" borderId="0" xfId="1" applyFont="1" applyFill="1"/>
  </cellXfs>
  <cellStyles count="5">
    <cellStyle name="Currency 2" xfId="2"/>
    <cellStyle name="Normal" xfId="0" builtinId="0"/>
    <cellStyle name="Normal 2" xfId="4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workbookViewId="0">
      <selection activeCell="D27" sqref="D27"/>
    </sheetView>
  </sheetViews>
  <sheetFormatPr defaultRowHeight="15" x14ac:dyDescent="0.25"/>
  <cols>
    <col min="1" max="1" width="41.140625" customWidth="1"/>
    <col min="3" max="3" width="9.7109375" customWidth="1"/>
    <col min="5" max="5" width="10.7109375" customWidth="1"/>
    <col min="7" max="7" width="10.5703125" customWidth="1"/>
  </cols>
  <sheetData>
    <row r="1" spans="1:11" ht="15.75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5.75" x14ac:dyDescent="0.25">
      <c r="A2" s="69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.75" x14ac:dyDescent="0.25">
      <c r="A3" s="69" t="s">
        <v>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5.75" thickBot="1" x14ac:dyDescent="0.3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thickBot="1" x14ac:dyDescent="0.3">
      <c r="A5" s="1"/>
      <c r="B5" s="54" t="s">
        <v>8</v>
      </c>
      <c r="C5" s="57" t="s">
        <v>9</v>
      </c>
      <c r="D5" s="60" t="s">
        <v>10</v>
      </c>
      <c r="E5" s="57" t="s">
        <v>11</v>
      </c>
      <c r="F5" s="60" t="s">
        <v>5</v>
      </c>
      <c r="G5" s="57" t="s">
        <v>12</v>
      </c>
      <c r="H5" s="63" t="s">
        <v>13</v>
      </c>
      <c r="I5" s="64"/>
      <c r="J5" s="64"/>
      <c r="K5" s="65"/>
    </row>
    <row r="6" spans="1:11" ht="29.45" customHeight="1" x14ac:dyDescent="0.25">
      <c r="A6" s="2"/>
      <c r="B6" s="55"/>
      <c r="C6" s="58"/>
      <c r="D6" s="61"/>
      <c r="E6" s="58"/>
      <c r="F6" s="61"/>
      <c r="G6" s="58"/>
      <c r="H6" s="66" t="s">
        <v>14</v>
      </c>
      <c r="I6" s="67"/>
      <c r="J6" s="68" t="s">
        <v>15</v>
      </c>
      <c r="K6" s="67"/>
    </row>
    <row r="7" spans="1:11" ht="15.75" thickBot="1" x14ac:dyDescent="0.3">
      <c r="A7" s="3"/>
      <c r="B7" s="56"/>
      <c r="C7" s="59"/>
      <c r="D7" s="62"/>
      <c r="E7" s="59"/>
      <c r="F7" s="62"/>
      <c r="G7" s="59"/>
      <c r="H7" s="4" t="s">
        <v>2</v>
      </c>
      <c r="I7" s="5" t="s">
        <v>3</v>
      </c>
      <c r="J7" s="4" t="s">
        <v>2</v>
      </c>
      <c r="K7" s="5" t="s">
        <v>3</v>
      </c>
    </row>
    <row r="8" spans="1:11" x14ac:dyDescent="0.25">
      <c r="A8" s="6" t="s">
        <v>16</v>
      </c>
      <c r="B8" s="7">
        <v>679.21299999999997</v>
      </c>
      <c r="C8" s="8">
        <v>73.56</v>
      </c>
      <c r="D8" s="7">
        <v>721.27200000000005</v>
      </c>
      <c r="E8" s="8">
        <v>116.42</v>
      </c>
      <c r="F8" s="7">
        <v>708.52</v>
      </c>
      <c r="G8" s="9">
        <v>132.63</v>
      </c>
      <c r="H8" s="10">
        <f>G8-C8</f>
        <v>59.069999999999993</v>
      </c>
      <c r="I8" s="11">
        <f>IF(C8=0,"N/A",H8/C8)</f>
        <v>0.80301794453507325</v>
      </c>
      <c r="J8" s="12">
        <f>G8-E8</f>
        <v>16.209999999999994</v>
      </c>
      <c r="K8" s="11">
        <f>IF(E8=0,"N/A",J8/E8)</f>
        <v>0.13923724445971478</v>
      </c>
    </row>
    <row r="9" spans="1:11" x14ac:dyDescent="0.25">
      <c r="A9" s="6" t="s">
        <v>17</v>
      </c>
      <c r="B9" s="13">
        <v>858.125</v>
      </c>
      <c r="C9" s="14">
        <v>144.53</v>
      </c>
      <c r="D9" s="15">
        <v>894.00400000000002</v>
      </c>
      <c r="E9" s="16">
        <v>148.9</v>
      </c>
      <c r="F9" s="13">
        <v>893.35</v>
      </c>
      <c r="G9" s="14">
        <v>152.9</v>
      </c>
      <c r="H9" s="17">
        <f t="shared" ref="H9:H23" si="0">G9-C9</f>
        <v>8.3700000000000045</v>
      </c>
      <c r="I9" s="18">
        <f t="shared" ref="I9:I23" si="1">IF(C9=0,"N/A",H9/C9)</f>
        <v>5.7911852210613741E-2</v>
      </c>
      <c r="J9" s="19">
        <f t="shared" ref="J9:J23" si="2">G9-E9</f>
        <v>4</v>
      </c>
      <c r="K9" s="18">
        <f t="shared" ref="K9:K23" si="3">IF(E9=0,"N/A",J9/E9)</f>
        <v>2.6863666890530557E-2</v>
      </c>
    </row>
    <row r="10" spans="1:11" x14ac:dyDescent="0.25">
      <c r="A10" s="6" t="s">
        <v>18</v>
      </c>
      <c r="B10" s="13">
        <v>820.17700000000002</v>
      </c>
      <c r="C10" s="14">
        <v>33.17</v>
      </c>
      <c r="D10" s="15">
        <v>851.06700000000001</v>
      </c>
      <c r="E10" s="16">
        <v>35.83</v>
      </c>
      <c r="F10" s="13">
        <v>858.17</v>
      </c>
      <c r="G10" s="14">
        <v>27.83</v>
      </c>
      <c r="H10" s="17">
        <f t="shared" si="0"/>
        <v>-5.3400000000000034</v>
      </c>
      <c r="I10" s="18">
        <f t="shared" si="1"/>
        <v>-0.16098884534217675</v>
      </c>
      <c r="J10" s="19">
        <f t="shared" si="2"/>
        <v>-8</v>
      </c>
      <c r="K10" s="18">
        <f t="shared" si="3"/>
        <v>-0.22327658386826682</v>
      </c>
    </row>
    <row r="11" spans="1:11" x14ac:dyDescent="0.25">
      <c r="A11" s="6" t="s">
        <v>19</v>
      </c>
      <c r="B11" s="13">
        <v>1273.769</v>
      </c>
      <c r="C11" s="14">
        <v>653.74</v>
      </c>
      <c r="D11" s="15">
        <v>1303.029</v>
      </c>
      <c r="E11" s="16">
        <v>678.6</v>
      </c>
      <c r="F11" s="13">
        <v>1304.3900000000001</v>
      </c>
      <c r="G11" s="14">
        <v>685.17</v>
      </c>
      <c r="H11" s="17">
        <f t="shared" si="0"/>
        <v>31.42999999999995</v>
      </c>
      <c r="I11" s="18">
        <f t="shared" si="1"/>
        <v>4.8077217242328676E-2</v>
      </c>
      <c r="J11" s="19">
        <f t="shared" si="2"/>
        <v>6.5699999999999363</v>
      </c>
      <c r="K11" s="18">
        <f t="shared" si="3"/>
        <v>9.6816976127320018E-3</v>
      </c>
    </row>
    <row r="12" spans="1:11" x14ac:dyDescent="0.25">
      <c r="A12" s="6" t="s">
        <v>20</v>
      </c>
      <c r="B12" s="13">
        <v>1249.3409999999999</v>
      </c>
      <c r="C12" s="14">
        <v>301.91000000000003</v>
      </c>
      <c r="D12" s="15">
        <v>1299.8019999999999</v>
      </c>
      <c r="E12" s="16">
        <v>323.27</v>
      </c>
      <c r="F12" s="13">
        <v>1295.56</v>
      </c>
      <c r="G12" s="14">
        <v>334.62</v>
      </c>
      <c r="H12" s="17">
        <f t="shared" si="0"/>
        <v>32.70999999999998</v>
      </c>
      <c r="I12" s="18">
        <f t="shared" si="1"/>
        <v>0.10834354608989426</v>
      </c>
      <c r="J12" s="19">
        <f t="shared" si="2"/>
        <v>11.350000000000023</v>
      </c>
      <c r="K12" s="18">
        <f t="shared" si="3"/>
        <v>3.5109969994122629E-2</v>
      </c>
    </row>
    <row r="13" spans="1:11" x14ac:dyDescent="0.25">
      <c r="A13" s="6" t="s">
        <v>21</v>
      </c>
      <c r="B13" s="13">
        <v>242.62</v>
      </c>
      <c r="C13" s="14">
        <v>48.83</v>
      </c>
      <c r="D13" s="15">
        <v>256.84699999999998</v>
      </c>
      <c r="E13" s="16">
        <v>49.72</v>
      </c>
      <c r="F13" s="13">
        <v>272.2</v>
      </c>
      <c r="G13" s="14">
        <v>61.31</v>
      </c>
      <c r="H13" s="17">
        <f t="shared" si="0"/>
        <v>12.480000000000004</v>
      </c>
      <c r="I13" s="18">
        <f t="shared" si="1"/>
        <v>0.25558058570550901</v>
      </c>
      <c r="J13" s="19">
        <f t="shared" si="2"/>
        <v>11.590000000000003</v>
      </c>
      <c r="K13" s="18">
        <f t="shared" si="3"/>
        <v>0.23310539018503629</v>
      </c>
    </row>
    <row r="14" spans="1:11" x14ac:dyDescent="0.25">
      <c r="A14" s="6" t="s">
        <v>22</v>
      </c>
      <c r="B14" s="13">
        <v>434.28300000000002</v>
      </c>
      <c r="C14" s="14">
        <v>82</v>
      </c>
      <c r="D14" s="15">
        <v>481.59300000000002</v>
      </c>
      <c r="E14" s="16">
        <v>94.99</v>
      </c>
      <c r="F14" s="13">
        <v>473.86</v>
      </c>
      <c r="G14" s="14">
        <v>79.84</v>
      </c>
      <c r="H14" s="17">
        <f t="shared" si="0"/>
        <v>-2.1599999999999966</v>
      </c>
      <c r="I14" s="18">
        <f t="shared" si="1"/>
        <v>-2.6341463414634104E-2</v>
      </c>
      <c r="J14" s="19">
        <f t="shared" si="2"/>
        <v>-15.149999999999991</v>
      </c>
      <c r="K14" s="18">
        <f t="shared" si="3"/>
        <v>-0.15949047268133479</v>
      </c>
    </row>
    <row r="15" spans="1:11" x14ac:dyDescent="0.25">
      <c r="A15" s="6" t="s">
        <v>23</v>
      </c>
      <c r="B15" s="13">
        <v>1.39</v>
      </c>
      <c r="C15" s="20">
        <v>0</v>
      </c>
      <c r="D15" s="15">
        <v>1.304</v>
      </c>
      <c r="E15" s="20">
        <v>0</v>
      </c>
      <c r="F15" s="13">
        <v>1.41</v>
      </c>
      <c r="G15" s="20">
        <v>0</v>
      </c>
      <c r="H15" s="21">
        <f t="shared" si="0"/>
        <v>0</v>
      </c>
      <c r="I15" s="18" t="str">
        <f t="shared" si="1"/>
        <v>N/A</v>
      </c>
      <c r="J15" s="21">
        <f t="shared" si="2"/>
        <v>0</v>
      </c>
      <c r="K15" s="18" t="str">
        <f t="shared" si="3"/>
        <v>N/A</v>
      </c>
    </row>
    <row r="16" spans="1:11" x14ac:dyDescent="0.25">
      <c r="A16" s="22" t="s">
        <v>24</v>
      </c>
      <c r="B16" s="23">
        <v>5558.8787000000002</v>
      </c>
      <c r="C16" s="24">
        <f t="shared" ref="C16:G16" si="4">SUM(C8:C15)</f>
        <v>1337.74</v>
      </c>
      <c r="D16" s="25">
        <f t="shared" si="4"/>
        <v>5808.9179999999997</v>
      </c>
      <c r="E16" s="26">
        <f t="shared" si="4"/>
        <v>1447.73</v>
      </c>
      <c r="F16" s="23">
        <f t="shared" si="4"/>
        <v>5807.4599999999991</v>
      </c>
      <c r="G16" s="24">
        <f t="shared" si="4"/>
        <v>1474.3</v>
      </c>
      <c r="H16" s="27">
        <f t="shared" si="0"/>
        <v>136.55999999999995</v>
      </c>
      <c r="I16" s="28">
        <f t="shared" si="1"/>
        <v>0.10208261695097698</v>
      </c>
      <c r="J16" s="29">
        <f t="shared" si="2"/>
        <v>26.569999999999936</v>
      </c>
      <c r="K16" s="28">
        <f t="shared" si="3"/>
        <v>1.8352869664923666E-2</v>
      </c>
    </row>
    <row r="17" spans="1:11" x14ac:dyDescent="0.25">
      <c r="A17" s="6" t="s">
        <v>25</v>
      </c>
      <c r="B17" s="7">
        <v>834.61900000000003</v>
      </c>
      <c r="C17" s="30">
        <v>0</v>
      </c>
      <c r="D17" s="31">
        <v>846.5</v>
      </c>
      <c r="E17" s="32">
        <v>0</v>
      </c>
      <c r="F17" s="7">
        <v>889.75</v>
      </c>
      <c r="G17" s="9">
        <v>0</v>
      </c>
      <c r="H17" s="33">
        <f t="shared" si="0"/>
        <v>0</v>
      </c>
      <c r="I17" s="18" t="str">
        <f t="shared" si="1"/>
        <v>N/A</v>
      </c>
      <c r="J17" s="34">
        <f t="shared" si="2"/>
        <v>0</v>
      </c>
      <c r="K17" s="18" t="str">
        <f t="shared" si="3"/>
        <v>N/A</v>
      </c>
    </row>
    <row r="18" spans="1:11" ht="29.45" customHeight="1" x14ac:dyDescent="0.25">
      <c r="A18" s="6" t="s">
        <v>26</v>
      </c>
      <c r="B18" s="7">
        <v>196.48699999999999</v>
      </c>
      <c r="C18" s="9">
        <v>196.49</v>
      </c>
      <c r="D18" s="31">
        <v>200</v>
      </c>
      <c r="E18" s="32">
        <v>200</v>
      </c>
      <c r="F18" s="7">
        <v>200.76</v>
      </c>
      <c r="G18" s="9">
        <v>200.76</v>
      </c>
      <c r="H18" s="33">
        <f t="shared" si="0"/>
        <v>4.2699999999999818</v>
      </c>
      <c r="I18" s="18">
        <f t="shared" si="1"/>
        <v>2.1731385821161287E-2</v>
      </c>
      <c r="J18" s="34">
        <f t="shared" si="2"/>
        <v>0.75999999999999091</v>
      </c>
      <c r="K18" s="18">
        <f t="shared" si="3"/>
        <v>3.7999999999999545E-3</v>
      </c>
    </row>
    <row r="19" spans="1:11" x14ac:dyDescent="0.25">
      <c r="A19" s="6" t="s">
        <v>27</v>
      </c>
      <c r="B19" s="7">
        <v>293.49900000000002</v>
      </c>
      <c r="C19" s="30">
        <v>0</v>
      </c>
      <c r="D19" s="31">
        <v>298</v>
      </c>
      <c r="E19" s="30">
        <v>0</v>
      </c>
      <c r="F19" s="7">
        <v>338.23</v>
      </c>
      <c r="G19" s="30">
        <v>0</v>
      </c>
      <c r="H19" s="35">
        <f t="shared" si="0"/>
        <v>0</v>
      </c>
      <c r="I19" s="18" t="str">
        <f t="shared" si="1"/>
        <v>N/A</v>
      </c>
      <c r="J19" s="35">
        <f t="shared" si="2"/>
        <v>0</v>
      </c>
      <c r="K19" s="18" t="str">
        <f t="shared" si="3"/>
        <v>N/A</v>
      </c>
    </row>
    <row r="20" spans="1:11" x14ac:dyDescent="0.25">
      <c r="A20" s="6" t="s">
        <v>28</v>
      </c>
      <c r="B20" s="7">
        <v>4.0960000000000001</v>
      </c>
      <c r="C20" s="30">
        <v>0</v>
      </c>
      <c r="D20" s="31">
        <v>4.3</v>
      </c>
      <c r="E20" s="30">
        <v>0</v>
      </c>
      <c r="F20" s="7">
        <v>4.37</v>
      </c>
      <c r="G20" s="30">
        <v>0</v>
      </c>
      <c r="H20" s="35">
        <f t="shared" si="0"/>
        <v>0</v>
      </c>
      <c r="I20" s="18" t="str">
        <f t="shared" si="1"/>
        <v>N/A</v>
      </c>
      <c r="J20" s="35">
        <f t="shared" si="2"/>
        <v>0</v>
      </c>
      <c r="K20" s="18" t="str">
        <f t="shared" si="3"/>
        <v>N/A</v>
      </c>
    </row>
    <row r="21" spans="1:11" x14ac:dyDescent="0.25">
      <c r="A21" s="6" t="s">
        <v>29</v>
      </c>
      <c r="B21" s="7">
        <v>13.172000000000001</v>
      </c>
      <c r="C21" s="30">
        <v>0</v>
      </c>
      <c r="D21" s="31">
        <v>14.2</v>
      </c>
      <c r="E21" s="30">
        <v>0</v>
      </c>
      <c r="F21" s="7">
        <v>14.43</v>
      </c>
      <c r="G21" s="30">
        <v>0</v>
      </c>
      <c r="H21" s="35">
        <f t="shared" si="0"/>
        <v>0</v>
      </c>
      <c r="I21" s="18" t="str">
        <f t="shared" si="1"/>
        <v>N/A</v>
      </c>
      <c r="J21" s="35">
        <f t="shared" si="2"/>
        <v>0</v>
      </c>
      <c r="K21" s="18" t="str">
        <f t="shared" si="3"/>
        <v>N/A</v>
      </c>
    </row>
    <row r="22" spans="1:11" ht="15.75" thickBot="1" x14ac:dyDescent="0.3">
      <c r="A22" s="36" t="s">
        <v>30</v>
      </c>
      <c r="B22" s="37">
        <v>1.161</v>
      </c>
      <c r="C22" s="38"/>
      <c r="D22" s="39"/>
      <c r="E22" s="40"/>
      <c r="F22" s="41"/>
      <c r="G22" s="38"/>
      <c r="H22" s="42"/>
      <c r="I22" s="43"/>
      <c r="J22" s="42"/>
      <c r="K22" s="43"/>
    </row>
    <row r="23" spans="1:11" ht="16.5" thickTop="1" thickBot="1" x14ac:dyDescent="0.3">
      <c r="A23" s="44" t="s">
        <v>31</v>
      </c>
      <c r="B23" s="45">
        <f>SUM(B16:B22)</f>
        <v>6901.9126999999989</v>
      </c>
      <c r="C23" s="46">
        <f>SUM(C16:C22)</f>
        <v>1534.23</v>
      </c>
      <c r="D23" s="47">
        <f t="shared" ref="D23:G23" si="5">SUM(D16:D21)</f>
        <v>7171.9179999999997</v>
      </c>
      <c r="E23" s="48">
        <f t="shared" si="5"/>
        <v>1647.73</v>
      </c>
      <c r="F23" s="45">
        <f t="shared" si="5"/>
        <v>7254.9999999999991</v>
      </c>
      <c r="G23" s="46">
        <f t="shared" si="5"/>
        <v>1675.06</v>
      </c>
      <c r="H23" s="47">
        <f t="shared" si="0"/>
        <v>140.82999999999993</v>
      </c>
      <c r="I23" s="49">
        <f t="shared" si="1"/>
        <v>9.1791973824002865E-2</v>
      </c>
      <c r="J23" s="50">
        <f t="shared" si="2"/>
        <v>27.329999999999927</v>
      </c>
      <c r="K23" s="49">
        <f t="shared" si="3"/>
        <v>1.658645530517738E-2</v>
      </c>
    </row>
    <row r="24" spans="1:11" x14ac:dyDescent="0.25">
      <c r="A24" s="71" t="s">
        <v>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7" spans="1:11" x14ac:dyDescent="0.25">
      <c r="E27" s="51"/>
    </row>
    <row r="44" ht="16.5" customHeight="1" x14ac:dyDescent="0.25"/>
    <row r="59" ht="15.95" customHeight="1" x14ac:dyDescent="0.25"/>
    <row r="60" ht="18" customHeight="1" x14ac:dyDescent="0.25"/>
    <row r="61" ht="32.1" customHeight="1" x14ac:dyDescent="0.25"/>
    <row r="62" ht="15.95" customHeight="1" x14ac:dyDescent="0.25"/>
    <row r="64" ht="19.5" customHeight="1" x14ac:dyDescent="0.25"/>
    <row r="65" ht="31.5" customHeight="1" x14ac:dyDescent="0.25"/>
    <row r="66" ht="33.75" customHeight="1" x14ac:dyDescent="0.25"/>
    <row r="67" ht="21" customHeight="1" x14ac:dyDescent="0.25"/>
    <row r="68" ht="33" customHeight="1" x14ac:dyDescent="0.25"/>
    <row r="69" ht="20.25" customHeight="1" x14ac:dyDescent="0.25"/>
  </sheetData>
  <mergeCells count="14">
    <mergeCell ref="A1:K1"/>
    <mergeCell ref="A2:K2"/>
    <mergeCell ref="A3:K3"/>
    <mergeCell ref="A24:K24"/>
    <mergeCell ref="A4:K4"/>
    <mergeCell ref="B5:B7"/>
    <mergeCell ref="C5:C7"/>
    <mergeCell ref="D5:D7"/>
    <mergeCell ref="E5:E7"/>
    <mergeCell ref="F5:F7"/>
    <mergeCell ref="G5:G7"/>
    <mergeCell ref="H5:K5"/>
    <mergeCell ref="H6:I6"/>
    <mergeCell ref="J6:K6"/>
  </mergeCells>
  <pageMargins left="0.7" right="0.7" top="0.75" bottom="0.75" header="0.3" footer="0.3"/>
  <ignoredErrors>
    <ignoredError sqref="C16:G16 H8:I23 K8:K23 C23:G23" unlockedFormula="1"/>
    <ignoredError sqref="J8:J2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 Summary - Acct &amp; 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2014-03-06T16:10:01Z</dcterms:created>
  <dcterms:modified xsi:type="dcterms:W3CDTF">2014-03-10T12:50:27Z</dcterms:modified>
</cp:coreProperties>
</file>