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585"/>
  </bookViews>
  <sheets>
    <sheet name="NSO Obligations" sheetId="1" r:id="rId1"/>
  </sheets>
  <definedNames>
    <definedName name="_xlnm.Print_Area" localSheetId="0">'NSO Obligations'!$A$1:$I$13</definedName>
  </definedNames>
  <calcPr calcId="145621"/>
</workbook>
</file>

<file path=xl/calcChain.xml><?xml version="1.0" encoding="utf-8"?>
<calcChain xmlns="http://schemas.openxmlformats.org/spreadsheetml/2006/main">
  <c r="I5" i="1" l="1"/>
  <c r="I7" i="1"/>
  <c r="I9" i="1"/>
  <c r="H5" i="1"/>
  <c r="H7" i="1"/>
  <c r="H9" i="1"/>
  <c r="G5" i="1"/>
  <c r="G7" i="1"/>
  <c r="G9" i="1"/>
  <c r="F5" i="1"/>
  <c r="F7" i="1"/>
  <c r="F9" i="1"/>
  <c r="E5" i="1"/>
  <c r="E7" i="1"/>
  <c r="E9" i="1"/>
  <c r="D5" i="1"/>
  <c r="D7" i="1"/>
  <c r="D8" i="1"/>
  <c r="D9" i="1"/>
  <c r="C5" i="1"/>
  <c r="C9" i="1"/>
  <c r="B5" i="1"/>
  <c r="B9" i="1"/>
</calcChain>
</file>

<file path=xl/sharedStrings.xml><?xml version="1.0" encoding="utf-8"?>
<sst xmlns="http://schemas.openxmlformats.org/spreadsheetml/2006/main" count="25" uniqueCount="20">
  <si>
    <t>FY 2016
Request</t>
  </si>
  <si>
    <t>(Dollars in Millions)</t>
  </si>
  <si>
    <t>FY 2015
Estimate</t>
  </si>
  <si>
    <t>FY 2017</t>
  </si>
  <si>
    <t>FY 2018</t>
  </si>
  <si>
    <t>FY 2019</t>
  </si>
  <si>
    <t>FY 2020</t>
  </si>
  <si>
    <t>FY 2021</t>
  </si>
  <si>
    <t>FY 2014
Actual</t>
  </si>
  <si>
    <t>Total Obligations for NSO</t>
  </si>
  <si>
    <r>
      <t>ESTIMATES</t>
    </r>
    <r>
      <rPr>
        <vertAlign val="superscript"/>
        <sz val="9"/>
        <rFont val="Arial"/>
        <family val="2"/>
      </rPr>
      <t>1,2</t>
    </r>
  </si>
  <si>
    <t>NSO Base Operations</t>
  </si>
  <si>
    <t>NSO Education &amp; Public Outreach</t>
  </si>
  <si>
    <r>
      <t>DKIST Operations</t>
    </r>
    <r>
      <rPr>
        <vertAlign val="superscript"/>
        <sz val="9"/>
        <rFont val="Arial"/>
        <family val="2"/>
      </rPr>
      <t>2</t>
    </r>
  </si>
  <si>
    <t>GONG Refurbishment</t>
  </si>
  <si>
    <t>-</t>
  </si>
  <si>
    <t>Total, NSO</t>
  </si>
  <si>
    <t>Totals may not add due to rounding.</t>
  </si>
  <si>
    <r>
      <rPr>
        <vertAlign val="superscript"/>
        <sz val="8"/>
        <color theme="1"/>
        <rFont val="Arial"/>
        <family val="2"/>
      </rPr>
      <t>1</t>
    </r>
    <r>
      <rPr>
        <sz val="8"/>
        <color theme="1"/>
        <rFont val="Arial"/>
        <family val="2"/>
      </rPr>
      <t xml:space="preserve"> Outyear funding estimates are for planning purposes only.  The current cooperative agreements ends on March 31, 2015.</t>
    </r>
  </si>
  <si>
    <r>
      <t xml:space="preserve">2 </t>
    </r>
    <r>
      <rPr>
        <sz val="8"/>
        <color theme="1"/>
        <rFont val="Arial"/>
        <family val="2"/>
      </rPr>
      <t>Total FY 2016 Research and Related Activities account funding for DKIST consists of $9.0 million through NSO, as shown above, and $2.0 million per year for FY 2011 through FY 2020 for cultural mitigation activities as agreed to during the compliance process that is not funded though NSO.  See the MREFC chapter for more information on DKIST.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</si>
</sst>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quot;$&quot;#,##0.00"/>
    <numFmt numFmtId="165" formatCode="&quot;$&quot;#,##0.00;\-&quot;$&quot;#,##0.00;&quot;-&quot;?"/>
  </numFmts>
  <fonts count="9" x14ac:knownFonts="1">
    <font>
      <sz val="11"/>
      <color theme="1"/>
      <name val="Calibri"/>
      <family val="2"/>
      <scheme val="minor"/>
    </font>
    <font>
      <b/>
      <sz val="10"/>
      <name val="Arial"/>
      <family val="2"/>
    </font>
    <font>
      <sz val="9"/>
      <name val="Arial"/>
      <family val="2"/>
    </font>
    <font>
      <sz val="8"/>
      <color theme="1"/>
      <name val="Arial"/>
      <family val="2"/>
    </font>
    <font>
      <vertAlign val="superscript"/>
      <sz val="9"/>
      <name val="Arial"/>
      <family val="2"/>
    </font>
    <font>
      <sz val="8"/>
      <name val="Arial"/>
      <family val="2"/>
    </font>
    <font>
      <sz val="10"/>
      <name val="Arial"/>
      <family val="2"/>
    </font>
    <font>
      <b/>
      <sz val="9"/>
      <name val="Arial"/>
      <family val="2"/>
    </font>
    <font>
      <vertAlign val="superscript"/>
      <sz val="8"/>
      <color theme="1"/>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medium">
        <color auto="1"/>
      </bottom>
      <diagonal/>
    </border>
  </borders>
  <cellStyleXfs count="1">
    <xf numFmtId="0" fontId="0" fillId="0" borderId="0"/>
  </cellStyleXfs>
  <cellXfs count="37">
    <xf numFmtId="0" fontId="0" fillId="0" borderId="0" xfId="0"/>
    <xf numFmtId="0" fontId="2" fillId="0" borderId="0" xfId="0" applyFont="1" applyFill="1"/>
    <xf numFmtId="0" fontId="6" fillId="0" borderId="0" xfId="0" applyFont="1" applyFill="1"/>
    <xf numFmtId="165" fontId="2" fillId="0" borderId="0" xfId="0" applyNumberFormat="1" applyFont="1" applyFill="1" applyBorder="1" applyAlignment="1">
      <alignment horizontal="left"/>
    </xf>
    <xf numFmtId="165" fontId="2" fillId="0" borderId="0" xfId="0" applyNumberFormat="1" applyFont="1" applyFill="1" applyAlignment="1">
      <alignment horizontal="right"/>
    </xf>
    <xf numFmtId="165" fontId="2" fillId="0" borderId="3" xfId="0" applyNumberFormat="1" applyFont="1" applyFill="1" applyBorder="1" applyAlignment="1">
      <alignment horizontal="left"/>
    </xf>
    <xf numFmtId="165" fontId="2" fillId="0" borderId="0"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11" xfId="0" applyNumberFormat="1" applyFont="1" applyFill="1" applyBorder="1" applyAlignment="1">
      <alignment horizontal="right"/>
    </xf>
    <xf numFmtId="164" fontId="2" fillId="0" borderId="12" xfId="0" applyNumberFormat="1" applyFont="1" applyFill="1" applyBorder="1" applyAlignment="1">
      <alignment horizontal="right"/>
    </xf>
    <xf numFmtId="2" fontId="2" fillId="0" borderId="0" xfId="0" applyNumberFormat="1" applyFont="1" applyFill="1" applyBorder="1" applyAlignment="1">
      <alignment horizontal="right"/>
    </xf>
    <xf numFmtId="2" fontId="2" fillId="0" borderId="11" xfId="0" applyNumberFormat="1" applyFont="1" applyFill="1" applyBorder="1" applyAlignment="1">
      <alignment horizontal="right"/>
    </xf>
    <xf numFmtId="2" fontId="2" fillId="0" borderId="13" xfId="0" applyNumberFormat="1" applyFont="1" applyFill="1" applyBorder="1" applyAlignment="1">
      <alignment horizontal="right"/>
    </xf>
    <xf numFmtId="2" fontId="2" fillId="0" borderId="14" xfId="0" applyNumberFormat="1" applyFont="1" applyFill="1" applyBorder="1" applyAlignment="1">
      <alignment horizontal="right"/>
    </xf>
    <xf numFmtId="41" fontId="2" fillId="0" borderId="0" xfId="0" applyNumberFormat="1" applyFont="1" applyFill="1" applyBorder="1" applyAlignment="1">
      <alignment horizontal="right"/>
    </xf>
    <xf numFmtId="4" fontId="2" fillId="0" borderId="13" xfId="0" applyNumberFormat="1" applyFont="1" applyFill="1" applyBorder="1" applyAlignment="1">
      <alignment horizontal="right"/>
    </xf>
    <xf numFmtId="4" fontId="2" fillId="0" borderId="14" xfId="0" applyNumberFormat="1" applyFont="1" applyFill="1" applyBorder="1" applyAlignment="1">
      <alignment horizontal="right"/>
    </xf>
    <xf numFmtId="4" fontId="2" fillId="0" borderId="0" xfId="0" applyNumberFormat="1" applyFont="1" applyFill="1" applyBorder="1" applyAlignment="1">
      <alignment horizontal="right"/>
    </xf>
    <xf numFmtId="165" fontId="7" fillId="0" borderId="8" xfId="0" applyNumberFormat="1" applyFont="1" applyFill="1" applyBorder="1" applyAlignment="1">
      <alignment horizontal="left"/>
    </xf>
    <xf numFmtId="165" fontId="7" fillId="0" borderId="8" xfId="0" applyNumberFormat="1" applyFont="1" applyFill="1" applyBorder="1" applyAlignment="1">
      <alignment horizontal="right"/>
    </xf>
    <xf numFmtId="165" fontId="7" fillId="0" borderId="9" xfId="0" applyNumberFormat="1" applyFont="1" applyFill="1" applyBorder="1" applyAlignment="1">
      <alignment horizontal="right"/>
    </xf>
    <xf numFmtId="165" fontId="7" fillId="0" borderId="15" xfId="0" applyNumberFormat="1" applyFont="1" applyFill="1" applyBorder="1" applyAlignment="1">
      <alignment horizontal="right"/>
    </xf>
    <xf numFmtId="165" fontId="5" fillId="0" borderId="0" xfId="0" applyNumberFormat="1" applyFont="1" applyFill="1" applyBorder="1" applyAlignment="1"/>
    <xf numFmtId="0" fontId="5" fillId="0" borderId="0" xfId="0" applyFont="1" applyFill="1"/>
    <xf numFmtId="165" fontId="5" fillId="0" borderId="2" xfId="0" applyNumberFormat="1" applyFont="1" applyFill="1" applyBorder="1" applyAlignment="1">
      <alignment horizontal="left" wrapText="1"/>
    </xf>
    <xf numFmtId="165" fontId="3" fillId="0" borderId="0" xfId="0" applyNumberFormat="1" applyFont="1" applyFill="1" applyBorder="1" applyAlignment="1">
      <alignment horizontal="left" wrapText="1"/>
    </xf>
    <xf numFmtId="0" fontId="8" fillId="0" borderId="0" xfId="0" applyFont="1" applyFill="1" applyAlignment="1">
      <alignment horizontal="justify" wrapText="1"/>
    </xf>
    <xf numFmtId="0" fontId="3" fillId="0" borderId="0" xfId="0" applyFont="1" applyFill="1" applyAlignment="1">
      <alignment horizontal="justify" wrapText="1"/>
    </xf>
    <xf numFmtId="165" fontId="2" fillId="0" borderId="2"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5" fontId="2" fillId="0" borderId="4" xfId="0" applyNumberFormat="1" applyFont="1" applyFill="1" applyBorder="1" applyAlignment="1">
      <alignment horizontal="right" wrapText="1"/>
    </xf>
    <xf numFmtId="165" fontId="2" fillId="0" borderId="6" xfId="0" applyNumberFormat="1" applyFont="1" applyFill="1" applyBorder="1" applyAlignment="1">
      <alignment horizontal="right" wrapText="1"/>
    </xf>
    <xf numFmtId="165" fontId="1" fillId="0" borderId="0" xfId="0" applyNumberFormat="1" applyFont="1" applyFill="1" applyAlignment="1">
      <alignment horizontal="center" vertical="center"/>
    </xf>
    <xf numFmtId="165" fontId="2" fillId="0" borderId="1" xfId="0" applyNumberFormat="1" applyFont="1" applyFill="1" applyBorder="1" applyAlignment="1">
      <alignment horizontal="center"/>
    </xf>
    <xf numFmtId="165" fontId="2" fillId="0" borderId="5" xfId="0" applyNumberFormat="1" applyFont="1" applyFill="1" applyBorder="1" applyAlignment="1">
      <alignment horizontal="right" wrapText="1"/>
    </xf>
    <xf numFmtId="165" fontId="2" fillId="0" borderId="7" xfId="0" applyNumberFormat="1" applyFont="1" applyFill="1" applyBorder="1" applyAlignment="1">
      <alignment horizontal="right" wrapText="1"/>
    </xf>
    <xf numFmtId="165" fontId="7" fillId="2"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abSelected="1" workbookViewId="0">
      <selection sqref="A1:I1"/>
    </sheetView>
  </sheetViews>
  <sheetFormatPr defaultColWidth="8.85546875" defaultRowHeight="12" x14ac:dyDescent="0.2"/>
  <cols>
    <col min="1" max="1" width="27.140625" style="1" customWidth="1"/>
    <col min="2" max="4" width="8.28515625" style="1" customWidth="1"/>
    <col min="5" max="9" width="7.7109375" style="1" customWidth="1"/>
    <col min="10" max="16384" width="8.85546875" style="1"/>
  </cols>
  <sheetData>
    <row r="1" spans="1:9" s="2" customFormat="1" ht="19.5" customHeight="1" x14ac:dyDescent="0.2">
      <c r="A1" s="32" t="s">
        <v>9</v>
      </c>
      <c r="B1" s="32"/>
      <c r="C1" s="32"/>
      <c r="D1" s="32"/>
      <c r="E1" s="32"/>
      <c r="F1" s="32"/>
      <c r="G1" s="32"/>
      <c r="H1" s="32"/>
      <c r="I1" s="32"/>
    </row>
    <row r="2" spans="1:9" ht="12.75" thickBot="1" x14ac:dyDescent="0.25">
      <c r="A2" s="33" t="s">
        <v>1</v>
      </c>
      <c r="B2" s="33"/>
      <c r="C2" s="33"/>
      <c r="D2" s="33"/>
      <c r="E2" s="33"/>
      <c r="F2" s="33"/>
      <c r="G2" s="33"/>
      <c r="H2" s="33"/>
      <c r="I2" s="33"/>
    </row>
    <row r="3" spans="1:9" s="4" customFormat="1" ht="20.25" customHeight="1" x14ac:dyDescent="0.2">
      <c r="A3" s="3"/>
      <c r="B3" s="28" t="s">
        <v>8</v>
      </c>
      <c r="C3" s="30" t="s">
        <v>2</v>
      </c>
      <c r="D3" s="34" t="s">
        <v>0</v>
      </c>
      <c r="E3" s="36" t="s">
        <v>10</v>
      </c>
      <c r="F3" s="36"/>
      <c r="G3" s="36"/>
      <c r="H3" s="36"/>
      <c r="I3" s="36"/>
    </row>
    <row r="4" spans="1:9" s="4" customFormat="1" x14ac:dyDescent="0.2">
      <c r="A4" s="5"/>
      <c r="B4" s="29"/>
      <c r="C4" s="31"/>
      <c r="D4" s="35"/>
      <c r="E4" s="6" t="s">
        <v>3</v>
      </c>
      <c r="F4" s="6" t="s">
        <v>4</v>
      </c>
      <c r="G4" s="6" t="s">
        <v>5</v>
      </c>
      <c r="H4" s="6" t="s">
        <v>6</v>
      </c>
      <c r="I4" s="6" t="s">
        <v>7</v>
      </c>
    </row>
    <row r="5" spans="1:9" s="4" customFormat="1" ht="15" customHeight="1" x14ac:dyDescent="0.2">
      <c r="A5" s="3" t="s">
        <v>11</v>
      </c>
      <c r="B5" s="7">
        <f>8-B6</f>
        <v>7.78</v>
      </c>
      <c r="C5" s="8">
        <f>8-C6</f>
        <v>7.75</v>
      </c>
      <c r="D5" s="9">
        <f>7-D6</f>
        <v>6.75</v>
      </c>
      <c r="E5" s="7">
        <f>6-E6</f>
        <v>5.74</v>
      </c>
      <c r="F5" s="7">
        <f>5-F6</f>
        <v>4.7350000000000003</v>
      </c>
      <c r="G5" s="7">
        <f>4-G6</f>
        <v>3.7</v>
      </c>
      <c r="H5" s="7">
        <f>4.13-H6</f>
        <v>3.8239999999999998</v>
      </c>
      <c r="I5" s="7">
        <f>4.24-I6</f>
        <v>3.9250000000000003</v>
      </c>
    </row>
    <row r="6" spans="1:9" s="4" customFormat="1" ht="18" customHeight="1" x14ac:dyDescent="0.2">
      <c r="A6" s="3" t="s">
        <v>12</v>
      </c>
      <c r="B6" s="10">
        <v>0.22</v>
      </c>
      <c r="C6" s="11">
        <v>0.25</v>
      </c>
      <c r="D6" s="12">
        <v>0.25</v>
      </c>
      <c r="E6" s="13">
        <v>0.26</v>
      </c>
      <c r="F6" s="10">
        <v>0.26500000000000001</v>
      </c>
      <c r="G6" s="10">
        <v>0.3</v>
      </c>
      <c r="H6" s="10">
        <v>0.30599999999999999</v>
      </c>
      <c r="I6" s="10">
        <v>0.315</v>
      </c>
    </row>
    <row r="7" spans="1:9" s="4" customFormat="1" ht="13.5" x14ac:dyDescent="0.2">
      <c r="A7" s="3" t="s">
        <v>13</v>
      </c>
      <c r="B7" s="14">
        <v>0</v>
      </c>
      <c r="C7" s="11">
        <v>5</v>
      </c>
      <c r="D7" s="15">
        <f>11-2</f>
        <v>9</v>
      </c>
      <c r="E7" s="16">
        <f>13.5-2</f>
        <v>11.5</v>
      </c>
      <c r="F7" s="17">
        <f>16.5-2</f>
        <v>14.5</v>
      </c>
      <c r="G7" s="17">
        <f>19-2</f>
        <v>17</v>
      </c>
      <c r="H7" s="17">
        <f>19.5-2</f>
        <v>17.5</v>
      </c>
      <c r="I7" s="17">
        <f>18.04</f>
        <v>18.04</v>
      </c>
    </row>
    <row r="8" spans="1:9" s="4" customFormat="1" x14ac:dyDescent="0.2">
      <c r="A8" s="3" t="s">
        <v>14</v>
      </c>
      <c r="B8" s="14">
        <v>0</v>
      </c>
      <c r="C8" s="11" t="s">
        <v>15</v>
      </c>
      <c r="D8" s="15">
        <f>2.5</f>
        <v>2.5</v>
      </c>
      <c r="E8" s="16" t="s">
        <v>15</v>
      </c>
      <c r="F8" s="17" t="s">
        <v>15</v>
      </c>
      <c r="G8" s="17" t="s">
        <v>15</v>
      </c>
      <c r="H8" s="17" t="s">
        <v>15</v>
      </c>
      <c r="I8" s="17" t="s">
        <v>15</v>
      </c>
    </row>
    <row r="9" spans="1:9" ht="12.75" thickBot="1" x14ac:dyDescent="0.25">
      <c r="A9" s="18" t="s">
        <v>16</v>
      </c>
      <c r="B9" s="19">
        <f t="shared" ref="B9:I9" si="0">SUM(B5:B8)</f>
        <v>8</v>
      </c>
      <c r="C9" s="19">
        <f t="shared" si="0"/>
        <v>13</v>
      </c>
      <c r="D9" s="20">
        <f t="shared" si="0"/>
        <v>18.5</v>
      </c>
      <c r="E9" s="21">
        <f t="shared" si="0"/>
        <v>17.5</v>
      </c>
      <c r="F9" s="19">
        <f t="shared" si="0"/>
        <v>19.5</v>
      </c>
      <c r="G9" s="19">
        <f t="shared" si="0"/>
        <v>21</v>
      </c>
      <c r="H9" s="19">
        <f t="shared" si="0"/>
        <v>21.63</v>
      </c>
      <c r="I9" s="19">
        <f t="shared" si="0"/>
        <v>22.28</v>
      </c>
    </row>
    <row r="10" spans="1:9" s="23" customFormat="1" ht="11.25" x14ac:dyDescent="0.2">
      <c r="A10" s="24" t="s">
        <v>17</v>
      </c>
      <c r="B10" s="24"/>
      <c r="C10" s="22"/>
      <c r="D10" s="22"/>
      <c r="E10" s="22"/>
      <c r="F10" s="22"/>
      <c r="G10" s="22"/>
      <c r="H10" s="22"/>
      <c r="I10" s="22"/>
    </row>
    <row r="11" spans="1:9" s="23" customFormat="1" ht="16.5" customHeight="1" x14ac:dyDescent="0.2">
      <c r="A11" s="25" t="s">
        <v>18</v>
      </c>
      <c r="B11" s="25"/>
      <c r="C11" s="25"/>
      <c r="D11" s="25"/>
      <c r="E11" s="25"/>
      <c r="F11" s="25"/>
      <c r="G11" s="25"/>
      <c r="H11" s="25"/>
      <c r="I11" s="25"/>
    </row>
    <row r="12" spans="1:9" s="23" customFormat="1" ht="38.25" customHeight="1" x14ac:dyDescent="0.2">
      <c r="A12" s="26" t="s">
        <v>19</v>
      </c>
      <c r="B12" s="27"/>
      <c r="C12" s="27"/>
      <c r="D12" s="27"/>
      <c r="E12" s="27"/>
      <c r="F12" s="27"/>
      <c r="G12" s="27"/>
      <c r="H12" s="27"/>
      <c r="I12" s="27"/>
    </row>
  </sheetData>
  <mergeCells count="9">
    <mergeCell ref="A1:I1"/>
    <mergeCell ref="A2:I2"/>
    <mergeCell ref="D3:D4"/>
    <mergeCell ref="E3:I3"/>
    <mergeCell ref="A10:B10"/>
    <mergeCell ref="A11:I11"/>
    <mergeCell ref="A12:I12"/>
    <mergeCell ref="B3:B4"/>
    <mergeCell ref="C3:C4"/>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NSO Obligations</vt:lpstr>
      <vt:lpstr>'NSO Obligations'!Print_Area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coxenrid</cp:lastModifiedBy>
  <cp:lastPrinted>2015-01-29T22:03:22Z</cp:lastPrinted>
  <dcterms:created xsi:type="dcterms:W3CDTF">2015-01-29T19:00:45Z</dcterms:created>
  <dcterms:modified xsi:type="dcterms:W3CDTF">2015-01-30T11:23:12Z</dcterms:modified>
</cp:coreProperties>
</file>