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SF Centers Funding" sheetId="1" r:id="rId1"/>
  </sheets>
  <definedNames>
    <definedName name="_xlnm.Print_Area" localSheetId="0">'NSF Centers Funding'!$A$1:$H$15</definedName>
  </definedNames>
  <calcPr calcId="145621"/>
</workbook>
</file>

<file path=xl/calcChain.xml><?xml version="1.0" encoding="utf-8"?>
<calcChain xmlns="http://schemas.openxmlformats.org/spreadsheetml/2006/main">
  <c r="E12" i="1" l="1"/>
  <c r="G5" i="1"/>
  <c r="G6" i="1"/>
  <c r="G7" i="1"/>
  <c r="G8" i="1"/>
  <c r="G9" i="1"/>
  <c r="G10" i="1"/>
  <c r="G11" i="1"/>
  <c r="G12" i="1"/>
  <c r="H12" i="1"/>
  <c r="F12" i="1"/>
  <c r="D12" i="1"/>
  <c r="C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<sst xmlns="http://schemas.openxmlformats.org/spreadsheetml/2006/main" count="21" uniqueCount="21">
  <si>
    <t>FY 2015 Estimate</t>
  </si>
  <si>
    <t>NSF Centers</t>
  </si>
  <si>
    <t>(Dollars in Millions)</t>
  </si>
  <si>
    <t>Program Initiation</t>
  </si>
  <si>
    <t>Number of Centers in FY 2014</t>
  </si>
  <si>
    <t>FY 2014 Actual</t>
  </si>
  <si>
    <t>FY 2016 Request</t>
  </si>
  <si>
    <t>Change Over 
FY 2015 Estimate</t>
  </si>
  <si>
    <t>Amount</t>
  </si>
  <si>
    <t>Percent</t>
  </si>
  <si>
    <t>Centers for Analysis &amp; Synthesis</t>
  </si>
  <si>
    <t>Centers for Chemical Innovation</t>
  </si>
  <si>
    <t>Engineering Research Centers</t>
  </si>
  <si>
    <r>
      <t>Materials Centers</t>
    </r>
    <r>
      <rPr>
        <vertAlign val="superscript"/>
        <sz val="9"/>
        <color theme="1"/>
        <rFont val="Arial"/>
        <family val="2"/>
      </rPr>
      <t>1</t>
    </r>
  </si>
  <si>
    <t>Nanoscale Science &amp; 
   Engineering Centers</t>
  </si>
  <si>
    <t>Science &amp; Technology Centers</t>
  </si>
  <si>
    <r>
      <t>Science of Learning Centers</t>
    </r>
    <r>
      <rPr>
        <vertAlign val="superscript"/>
        <sz val="9"/>
        <color theme="1"/>
        <rFont val="Arial"/>
        <family val="2"/>
      </rPr>
      <t>2</t>
    </r>
  </si>
  <si>
    <t>Totals</t>
  </si>
  <si>
    <t>Totals may not add due to rounding.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</si>
  <si>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Due to end-of-fiscal year deadlines, $29.81 million in funding for new Materials Center awards was carried over from FY 2014 and obligated in early FY 2015.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</si>
  <si>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Science of Learning Centers program will sunset in FY 2015, when the last two centers reach the end of their ten-year funding cycles.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</si>
</sst>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right" vertical="top"/>
    </xf>
    <xf numFmtId="2" fontId="2" fillId="0" borderId="0" xfId="0" applyNumberFormat="1" applyFont="1" applyFill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41" fontId="2" fillId="0" borderId="0" xfId="0" applyNumberFormat="1" applyFont="1" applyAlignment="1">
      <alignment horizontal="right" vertical="top"/>
    </xf>
    <xf numFmtId="43" fontId="2" fillId="0" borderId="0" xfId="1" applyNumberFormat="1" applyFont="1" applyAlignment="1">
      <alignment horizontal="right" vertical="top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right" vertical="top"/>
    </xf>
    <xf numFmtId="164" fontId="6" fillId="0" borderId="4" xfId="1" applyNumberFormat="1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workbookViewId="0">
      <selection sqref="A1:H1"/>
    </sheetView>
  </sheetViews>
  <sheetFormatPr defaultColWidth="9.140625" defaultRowHeight="14.25" x14ac:dyDescent="0.2"/>
  <cols>
    <col min="1" max="1" width="28.42578125" style="1" customWidth="1"/>
    <col min="2" max="2" width="9.140625" style="1"/>
    <col min="3" max="3" width="9.85546875" style="1" customWidth="1"/>
    <col min="4" max="4" width="8.28515625" style="1" customWidth="1"/>
    <col min="5" max="6" width="9.140625" style="1"/>
    <col min="7" max="7" width="8.7109375" style="1" customWidth="1"/>
    <col min="8" max="8" width="7.7109375" style="1" customWidth="1"/>
    <col min="9" max="16384" width="9.140625" style="1"/>
  </cols>
  <sheetData>
    <row r="1" spans="1:8" x14ac:dyDescent="0.2">
      <c r="A1" s="29" t="s">
        <v>1</v>
      </c>
      <c r="B1" s="29"/>
      <c r="C1" s="29"/>
      <c r="D1" s="29"/>
      <c r="E1" s="29"/>
      <c r="F1" s="29"/>
      <c r="G1" s="29"/>
      <c r="H1" s="29"/>
    </row>
    <row r="2" spans="1:8" s="2" customFormat="1" ht="12.75" thickBot="1" x14ac:dyDescent="0.25">
      <c r="A2" s="30" t="s">
        <v>2</v>
      </c>
      <c r="B2" s="30"/>
      <c r="C2" s="30"/>
      <c r="D2" s="30"/>
      <c r="E2" s="30"/>
      <c r="F2" s="30"/>
      <c r="G2" s="30"/>
      <c r="H2" s="30"/>
    </row>
    <row r="3" spans="1:8" s="2" customFormat="1" ht="26.25" customHeight="1" x14ac:dyDescent="0.2">
      <c r="A3" s="3"/>
      <c r="B3" s="31" t="s">
        <v>3</v>
      </c>
      <c r="C3" s="31" t="s">
        <v>4</v>
      </c>
      <c r="D3" s="33" t="s">
        <v>5</v>
      </c>
      <c r="E3" s="33" t="s">
        <v>0</v>
      </c>
      <c r="F3" s="33" t="s">
        <v>6</v>
      </c>
      <c r="G3" s="31" t="s">
        <v>7</v>
      </c>
      <c r="H3" s="31"/>
    </row>
    <row r="4" spans="1:8" s="2" customFormat="1" ht="12" customHeight="1" x14ac:dyDescent="0.2">
      <c r="A4" s="4"/>
      <c r="B4" s="32"/>
      <c r="C4" s="32"/>
      <c r="D4" s="34"/>
      <c r="E4" s="34"/>
      <c r="F4" s="34"/>
      <c r="G4" s="5" t="s">
        <v>8</v>
      </c>
      <c r="H4" s="6" t="s">
        <v>9</v>
      </c>
    </row>
    <row r="5" spans="1:8" s="2" customFormat="1" ht="12" x14ac:dyDescent="0.2">
      <c r="A5" s="7" t="s">
        <v>10</v>
      </c>
      <c r="B5" s="8">
        <v>1995</v>
      </c>
      <c r="C5" s="9">
        <v>4</v>
      </c>
      <c r="D5" s="10">
        <v>21.553999999999998</v>
      </c>
      <c r="E5" s="10">
        <v>20.9</v>
      </c>
      <c r="F5" s="10">
        <v>18.600000000000001</v>
      </c>
      <c r="G5" s="11">
        <f>F5-E5</f>
        <v>-2.2999999999999972</v>
      </c>
      <c r="H5" s="12">
        <f>IF(E5=0,"N/A  ",G5/E5)</f>
        <v>-0.11004784688995202</v>
      </c>
    </row>
    <row r="6" spans="1:8" s="2" customFormat="1" ht="12" x14ac:dyDescent="0.2">
      <c r="A6" s="7" t="s">
        <v>11</v>
      </c>
      <c r="B6" s="8">
        <v>1998</v>
      </c>
      <c r="C6" s="9">
        <v>11</v>
      </c>
      <c r="D6" s="13">
        <v>35.491999999999997</v>
      </c>
      <c r="E6" s="13">
        <v>30.51</v>
      </c>
      <c r="F6" s="13">
        <v>32</v>
      </c>
      <c r="G6" s="14">
        <f t="shared" ref="G6:G11" si="0">F6-E6</f>
        <v>1.4899999999999984</v>
      </c>
      <c r="H6" s="12">
        <f t="shared" ref="H6:H12" si="1">IF(E6=0,"N/A  ",G6/E6)</f>
        <v>4.8836447066535511E-2</v>
      </c>
    </row>
    <row r="7" spans="1:8" s="2" customFormat="1" ht="12" x14ac:dyDescent="0.2">
      <c r="A7" s="7" t="s">
        <v>12</v>
      </c>
      <c r="B7" s="8">
        <v>1985</v>
      </c>
      <c r="C7" s="9">
        <v>16</v>
      </c>
      <c r="D7" s="13">
        <v>70.061999999999998</v>
      </c>
      <c r="E7" s="13">
        <v>64.5</v>
      </c>
      <c r="F7" s="13">
        <v>56.5</v>
      </c>
      <c r="G7" s="14">
        <f t="shared" si="0"/>
        <v>-8</v>
      </c>
      <c r="H7" s="12">
        <f t="shared" si="1"/>
        <v>-0.12403100775193798</v>
      </c>
    </row>
    <row r="8" spans="1:8" s="2" customFormat="1" ht="13.5" x14ac:dyDescent="0.2">
      <c r="A8" s="7" t="s">
        <v>13</v>
      </c>
      <c r="B8" s="8">
        <v>1994</v>
      </c>
      <c r="C8" s="9">
        <v>24</v>
      </c>
      <c r="D8" s="13">
        <v>24.821000000000002</v>
      </c>
      <c r="E8" s="13">
        <v>56</v>
      </c>
      <c r="F8" s="13">
        <v>56</v>
      </c>
      <c r="G8" s="15">
        <f t="shared" si="0"/>
        <v>0</v>
      </c>
      <c r="H8" s="16">
        <f t="shared" si="1"/>
        <v>0</v>
      </c>
    </row>
    <row r="9" spans="1:8" s="2" customFormat="1" ht="24" x14ac:dyDescent="0.2">
      <c r="A9" s="17" t="s">
        <v>14</v>
      </c>
      <c r="B9" s="8">
        <v>2001</v>
      </c>
      <c r="C9" s="9">
        <v>6</v>
      </c>
      <c r="D9" s="13">
        <v>14.428000000000001</v>
      </c>
      <c r="E9" s="13">
        <v>12.2</v>
      </c>
      <c r="F9" s="13">
        <v>8.18</v>
      </c>
      <c r="G9" s="14">
        <f t="shared" si="0"/>
        <v>-4.0199999999999996</v>
      </c>
      <c r="H9" s="12">
        <f t="shared" si="1"/>
        <v>-0.32950819672131149</v>
      </c>
    </row>
    <row r="10" spans="1:8" s="2" customFormat="1" ht="12" x14ac:dyDescent="0.2">
      <c r="A10" s="7" t="s">
        <v>15</v>
      </c>
      <c r="B10" s="8">
        <v>1987</v>
      </c>
      <c r="C10" s="9">
        <v>14</v>
      </c>
      <c r="D10" s="13">
        <v>58.412999999999997</v>
      </c>
      <c r="E10" s="13">
        <v>48.42</v>
      </c>
      <c r="F10" s="13">
        <v>59.99</v>
      </c>
      <c r="G10" s="14">
        <f t="shared" si="0"/>
        <v>11.57</v>
      </c>
      <c r="H10" s="12">
        <f t="shared" si="1"/>
        <v>0.23895084675753819</v>
      </c>
    </row>
    <row r="11" spans="1:8" s="2" customFormat="1" ht="13.5" x14ac:dyDescent="0.2">
      <c r="A11" s="18" t="s">
        <v>16</v>
      </c>
      <c r="B11" s="19">
        <v>2003</v>
      </c>
      <c r="C11" s="20">
        <v>6</v>
      </c>
      <c r="D11" s="13">
        <v>19.335999999999999</v>
      </c>
      <c r="E11" s="21">
        <v>7.01</v>
      </c>
      <c r="F11" s="15">
        <v>0</v>
      </c>
      <c r="G11" s="14">
        <f t="shared" si="0"/>
        <v>-7.01</v>
      </c>
      <c r="H11" s="12">
        <f t="shared" si="1"/>
        <v>-1</v>
      </c>
    </row>
    <row r="12" spans="1:8" s="2" customFormat="1" ht="12.75" thickBot="1" x14ac:dyDescent="0.25">
      <c r="A12" s="22" t="s">
        <v>17</v>
      </c>
      <c r="B12" s="23"/>
      <c r="C12" s="24">
        <f>SUM(C5:C11)</f>
        <v>81</v>
      </c>
      <c r="D12" s="25">
        <f>SUM(D5:D11)</f>
        <v>244.10599999999999</v>
      </c>
      <c r="E12" s="25">
        <f>SUM(E5:E11)</f>
        <v>239.53999999999996</v>
      </c>
      <c r="F12" s="25">
        <f>SUM(F5:F11)</f>
        <v>231.27</v>
      </c>
      <c r="G12" s="25">
        <f>SUM(G5:G11)</f>
        <v>-8.2699999999999978</v>
      </c>
      <c r="H12" s="26">
        <f t="shared" si="1"/>
        <v>-3.4524505301828504E-2</v>
      </c>
    </row>
    <row r="13" spans="1:8" x14ac:dyDescent="0.2">
      <c r="A13" s="27" t="s">
        <v>18</v>
      </c>
    </row>
    <row r="14" spans="1:8" ht="28.5" customHeight="1" x14ac:dyDescent="0.2">
      <c r="A14" s="35" t="s">
        <v>19</v>
      </c>
      <c r="B14" s="35"/>
      <c r="C14" s="35"/>
      <c r="D14" s="35"/>
      <c r="E14" s="35"/>
      <c r="F14" s="35"/>
      <c r="G14" s="35"/>
      <c r="H14" s="35"/>
    </row>
    <row r="15" spans="1:8" s="28" customFormat="1" ht="27" customHeight="1" x14ac:dyDescent="0.25">
      <c r="A15" s="35" t="s">
        <v>20</v>
      </c>
      <c r="B15" s="35"/>
      <c r="C15" s="35"/>
      <c r="D15" s="35"/>
      <c r="E15" s="35"/>
      <c r="F15" s="35"/>
      <c r="G15" s="35"/>
      <c r="H15" s="35"/>
    </row>
  </sheetData>
  <mergeCells count="10">
    <mergeCell ref="A14:H14"/>
    <mergeCell ref="A15:H15"/>
    <mergeCell ref="A1:H1"/>
    <mergeCell ref="A2:H2"/>
    <mergeCell ref="B3:B4"/>
    <mergeCell ref="C3:C4"/>
    <mergeCell ref="D3:D4"/>
    <mergeCell ref="E3:E4"/>
    <mergeCell ref="F3:F4"/>
    <mergeCell ref="G3:H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Centers Funding</vt:lpstr>
      <vt:lpstr>'NSF Centers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2015-01-29T20:50:16Z</cp:lastPrinted>
  <dcterms:created xsi:type="dcterms:W3CDTF">2015-01-29T19:00:45Z</dcterms:created>
  <dcterms:modified xsi:type="dcterms:W3CDTF">2015-01-30T11:41:49Z</dcterms:modified>
</cp:coreProperties>
</file>