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0725"/>
  </bookViews>
  <sheets>
    <sheet name="NSF NSTC Xcuts" sheetId="1" r:id="rId1"/>
  </sheets>
  <calcPr calcId="145621"/>
</workbook>
</file>

<file path=xl/calcChain.xml><?xml version="1.0" encoding="utf-8"?>
<calcChain xmlns="http://schemas.openxmlformats.org/spreadsheetml/2006/main">
  <c r="C51" i="1" l="1"/>
  <c r="B51" i="1"/>
  <c r="H50" i="1"/>
  <c r="G50" i="1"/>
  <c r="F50" i="1"/>
  <c r="E50" i="1"/>
  <c r="E49" i="1"/>
  <c r="D49" i="1"/>
  <c r="D51" i="1" s="1"/>
  <c r="C49" i="1"/>
  <c r="B49" i="1"/>
  <c r="F49" i="1" s="1"/>
  <c r="H48" i="1"/>
  <c r="G48" i="1"/>
  <c r="F48" i="1"/>
  <c r="E48" i="1"/>
  <c r="H47" i="1"/>
  <c r="G47" i="1"/>
  <c r="F47" i="1"/>
  <c r="E47" i="1"/>
  <c r="H46" i="1"/>
  <c r="G46" i="1"/>
  <c r="E46" i="1"/>
  <c r="F46" i="1" s="1"/>
  <c r="H45" i="1"/>
  <c r="G45" i="1"/>
  <c r="E45" i="1"/>
  <c r="F45" i="1" s="1"/>
  <c r="H44" i="1"/>
  <c r="G44" i="1"/>
  <c r="E44" i="1"/>
  <c r="F44" i="1" s="1"/>
  <c r="H43" i="1"/>
  <c r="G43" i="1"/>
  <c r="F43" i="1"/>
  <c r="E43" i="1"/>
  <c r="H42" i="1"/>
  <c r="G42" i="1"/>
  <c r="F42" i="1"/>
  <c r="E42" i="1"/>
  <c r="H41" i="1"/>
  <c r="G41" i="1"/>
  <c r="E41" i="1"/>
  <c r="F41" i="1" s="1"/>
  <c r="D35" i="1"/>
  <c r="E35" i="1" s="1"/>
  <c r="G34" i="1"/>
  <c r="H34" i="1" s="1"/>
  <c r="E34" i="1"/>
  <c r="F34" i="1" s="1"/>
  <c r="D33" i="1"/>
  <c r="E33" i="1" s="1"/>
  <c r="C33" i="1"/>
  <c r="B33" i="1"/>
  <c r="B35" i="1" s="1"/>
  <c r="H32" i="1"/>
  <c r="G32" i="1"/>
  <c r="F32" i="1"/>
  <c r="E32" i="1"/>
  <c r="H31" i="1"/>
  <c r="G31" i="1"/>
  <c r="F31" i="1"/>
  <c r="E31" i="1"/>
  <c r="G30" i="1"/>
  <c r="H30" i="1" s="1"/>
  <c r="F30" i="1"/>
  <c r="E30" i="1"/>
  <c r="G29" i="1"/>
  <c r="H29" i="1" s="1"/>
  <c r="F29" i="1"/>
  <c r="E29" i="1"/>
  <c r="G28" i="1"/>
  <c r="H28" i="1" s="1"/>
  <c r="F28" i="1"/>
  <c r="E28" i="1"/>
  <c r="G27" i="1"/>
  <c r="H27" i="1" s="1"/>
  <c r="F27" i="1"/>
  <c r="E27" i="1"/>
  <c r="G26" i="1"/>
  <c r="H26" i="1" s="1"/>
  <c r="F26" i="1"/>
  <c r="E26" i="1"/>
  <c r="G25" i="1"/>
  <c r="H25" i="1" s="1"/>
  <c r="F25" i="1"/>
  <c r="E25" i="1"/>
  <c r="C19" i="1"/>
  <c r="B19" i="1"/>
  <c r="G18" i="1"/>
  <c r="H18" i="1" s="1"/>
  <c r="E18" i="1"/>
  <c r="F18" i="1" s="1"/>
  <c r="E17" i="1"/>
  <c r="D17" i="1"/>
  <c r="D19" i="1" s="1"/>
  <c r="C17" i="1"/>
  <c r="B17" i="1"/>
  <c r="F17" i="1" s="1"/>
  <c r="H16" i="1"/>
  <c r="G16" i="1"/>
  <c r="F16" i="1"/>
  <c r="E16" i="1"/>
  <c r="H15" i="1"/>
  <c r="G15" i="1"/>
  <c r="E15" i="1"/>
  <c r="F15" i="1" s="1"/>
  <c r="H14" i="1"/>
  <c r="G14" i="1"/>
  <c r="E14" i="1"/>
  <c r="F14" i="1" s="1"/>
  <c r="H13" i="1"/>
  <c r="G13" i="1"/>
  <c r="E13" i="1"/>
  <c r="F13" i="1" s="1"/>
  <c r="H12" i="1"/>
  <c r="G12" i="1"/>
  <c r="E12" i="1"/>
  <c r="F12" i="1" s="1"/>
  <c r="H11" i="1"/>
  <c r="G11" i="1"/>
  <c r="E11" i="1"/>
  <c r="F11" i="1" s="1"/>
  <c r="H10" i="1"/>
  <c r="G10" i="1"/>
  <c r="E10" i="1"/>
  <c r="F10" i="1" s="1"/>
  <c r="H9" i="1"/>
  <c r="G9" i="1"/>
  <c r="E9" i="1"/>
  <c r="F9" i="1" s="1"/>
  <c r="E19" i="1" l="1"/>
  <c r="G19" i="1"/>
  <c r="F19" i="1"/>
  <c r="F35" i="1"/>
  <c r="E51" i="1"/>
  <c r="G51" i="1"/>
  <c r="H19" i="1"/>
  <c r="F51" i="1"/>
  <c r="H51" i="1"/>
  <c r="G33" i="1"/>
  <c r="H33" i="1" s="1"/>
  <c r="F33" i="1"/>
  <c r="C35" i="1"/>
  <c r="G35" i="1"/>
  <c r="G17" i="1"/>
  <c r="H17" i="1" s="1"/>
  <c r="G49" i="1"/>
  <c r="H49" i="1" s="1"/>
  <c r="H35" i="1" l="1"/>
</calcChain>
</file>

<file path=xl/sharedStrings.xml><?xml version="1.0" encoding="utf-8"?>
<sst xmlns="http://schemas.openxmlformats.org/spreadsheetml/2006/main" count="71" uniqueCount="27">
  <si>
    <t>National Science Foundation</t>
  </si>
  <si>
    <t>NSTC Crosscuts Summary</t>
  </si>
  <si>
    <t>FY 2016 Request to Congress</t>
  </si>
  <si>
    <t>(Dollars in Millions)</t>
  </si>
  <si>
    <t>National Nanotechnology Initiative (NNI)</t>
  </si>
  <si>
    <t>FY 2014
 Actual</t>
  </si>
  <si>
    <t>FY 2015
Estimate</t>
  </si>
  <si>
    <t>FY 2016
 Request</t>
  </si>
  <si>
    <t>FY 2016 Request change over:</t>
  </si>
  <si>
    <t>FY 2014 Actual</t>
  </si>
  <si>
    <t>FY 2015 Estimate</t>
  </si>
  <si>
    <t>Amount</t>
  </si>
  <si>
    <t>Percent</t>
  </si>
  <si>
    <t>BIO</t>
  </si>
  <si>
    <t>CISE</t>
  </si>
  <si>
    <t>ENG</t>
  </si>
  <si>
    <t>GEO</t>
  </si>
  <si>
    <t>MPS</t>
  </si>
  <si>
    <t>SBE</t>
  </si>
  <si>
    <t>OISE</t>
  </si>
  <si>
    <t>IA</t>
  </si>
  <si>
    <t>R&amp;RA</t>
  </si>
  <si>
    <t>EHR</t>
  </si>
  <si>
    <t>NSF Total</t>
  </si>
  <si>
    <t>Networking &amp; Information Technology R&amp;D (NITRD)</t>
  </si>
  <si>
    <t>U.S. Global Change Research Program (USGCRP)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</si>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</sst>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/>
    <xf numFmtId="0" fontId="4" fillId="0" borderId="2" xfId="0" applyFont="1" applyFill="1" applyBorder="1" applyAlignment="1" applyProtection="1">
      <alignment vertical="top" wrapText="1" readingOrder="1"/>
      <protection locked="0"/>
    </xf>
    <xf numFmtId="0" fontId="4" fillId="0" borderId="6" xfId="0" applyFont="1" applyFill="1" applyBorder="1" applyAlignment="1" applyProtection="1">
      <alignment vertical="top" wrapText="1" readingOrder="1"/>
      <protection locked="0"/>
    </xf>
    <xf numFmtId="0" fontId="4" fillId="0" borderId="6" xfId="0" applyFont="1" applyFill="1" applyBorder="1" applyAlignment="1" applyProtection="1">
      <alignment horizontal="right" vertical="center" readingOrder="1"/>
      <protection locked="0"/>
    </xf>
    <xf numFmtId="0" fontId="4" fillId="0" borderId="17" xfId="0" applyFont="1" applyFill="1" applyBorder="1" applyAlignment="1">
      <alignment horizontal="right" vertical="center" readingOrder="1"/>
    </xf>
    <xf numFmtId="0" fontId="4" fillId="0" borderId="0" xfId="0" applyFont="1" applyFill="1" applyBorder="1" applyAlignment="1" applyProtection="1">
      <alignment horizontal="right" vertical="center" readingOrder="1"/>
      <protection locked="0"/>
    </xf>
    <xf numFmtId="0" fontId="4" fillId="0" borderId="18" xfId="0" applyFont="1" applyFill="1" applyBorder="1" applyAlignment="1">
      <alignment horizontal="right" vertical="center" readingOrder="1"/>
    </xf>
    <xf numFmtId="0" fontId="5" fillId="0" borderId="2" xfId="0" applyFont="1" applyFill="1" applyBorder="1" applyAlignment="1" applyProtection="1">
      <alignment readingOrder="1"/>
      <protection locked="0"/>
    </xf>
    <xf numFmtId="164" fontId="5" fillId="0" borderId="2" xfId="0" applyNumberFormat="1" applyFont="1" applyFill="1" applyBorder="1" applyAlignment="1" applyProtection="1">
      <alignment horizontal="right" readingOrder="1"/>
      <protection locked="0"/>
    </xf>
    <xf numFmtId="164" fontId="5" fillId="0" borderId="7" xfId="0" applyNumberFormat="1" applyFont="1" applyFill="1" applyBorder="1" applyAlignment="1" applyProtection="1">
      <alignment horizontal="right" readingOrder="1"/>
      <protection locked="0"/>
    </xf>
    <xf numFmtId="164" fontId="5" fillId="0" borderId="8" xfId="0" applyNumberFormat="1" applyFont="1" applyFill="1" applyBorder="1" applyAlignment="1" applyProtection="1">
      <alignment horizontal="right" readingOrder="1"/>
      <protection locked="0"/>
    </xf>
    <xf numFmtId="165" fontId="5" fillId="0" borderId="19" xfId="1" applyNumberFormat="1" applyFont="1" applyFill="1" applyBorder="1" applyAlignment="1">
      <alignment horizontal="right"/>
    </xf>
    <xf numFmtId="165" fontId="5" fillId="0" borderId="20" xfId="1" applyNumberFormat="1" applyFont="1" applyFill="1" applyBorder="1" applyAlignment="1">
      <alignment horizontal="right"/>
    </xf>
    <xf numFmtId="0" fontId="5" fillId="0" borderId="6" xfId="0" applyFont="1" applyFill="1" applyBorder="1" applyAlignment="1" applyProtection="1">
      <alignment readingOrder="1"/>
      <protection locked="0"/>
    </xf>
    <xf numFmtId="166" fontId="5" fillId="0" borderId="6" xfId="0" applyNumberFormat="1" applyFont="1" applyFill="1" applyBorder="1" applyAlignment="1" applyProtection="1">
      <alignment horizontal="right" readingOrder="1"/>
      <protection locked="0"/>
    </xf>
    <xf numFmtId="166" fontId="5" fillId="0" borderId="0" xfId="0" applyNumberFormat="1" applyFont="1" applyFill="1" applyBorder="1" applyAlignment="1" applyProtection="1">
      <alignment horizontal="right" readingOrder="1"/>
      <protection locked="0"/>
    </xf>
    <xf numFmtId="166" fontId="5" fillId="0" borderId="12" xfId="0" applyNumberFormat="1" applyFont="1" applyFill="1" applyBorder="1" applyAlignment="1" applyProtection="1">
      <alignment horizontal="right" readingOrder="1"/>
      <protection locked="0"/>
    </xf>
    <xf numFmtId="165" fontId="5" fillId="0" borderId="17" xfId="1" applyNumberFormat="1" applyFont="1" applyFill="1" applyBorder="1" applyAlignment="1">
      <alignment horizontal="right"/>
    </xf>
    <xf numFmtId="165" fontId="5" fillId="0" borderId="18" xfId="1" applyNumberFormat="1" applyFont="1" applyFill="1" applyBorder="1" applyAlignment="1">
      <alignment horizontal="right"/>
    </xf>
    <xf numFmtId="0" fontId="4" fillId="0" borderId="21" xfId="0" applyFont="1" applyFill="1" applyBorder="1" applyAlignment="1" applyProtection="1">
      <alignment readingOrder="1"/>
      <protection locked="0"/>
    </xf>
    <xf numFmtId="164" fontId="4" fillId="0" borderId="21" xfId="0" applyNumberFormat="1" applyFont="1" applyFill="1" applyBorder="1" applyAlignment="1" applyProtection="1">
      <alignment horizontal="right" readingOrder="1"/>
      <protection locked="0"/>
    </xf>
    <xf numFmtId="164" fontId="4" fillId="0" borderId="22" xfId="0" applyNumberFormat="1" applyFont="1" applyFill="1" applyBorder="1" applyAlignment="1" applyProtection="1">
      <alignment horizontal="right" readingOrder="1"/>
      <protection locked="0"/>
    </xf>
    <xf numFmtId="164" fontId="4" fillId="0" borderId="23" xfId="0" applyNumberFormat="1" applyFont="1" applyFill="1" applyBorder="1" applyAlignment="1" applyProtection="1">
      <alignment horizontal="right" readingOrder="1"/>
      <protection locked="0"/>
    </xf>
    <xf numFmtId="165" fontId="4" fillId="0" borderId="22" xfId="1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 applyProtection="1">
      <alignment horizontal="right" readingOrder="1"/>
      <protection locked="0"/>
    </xf>
    <xf numFmtId="165" fontId="4" fillId="0" borderId="25" xfId="1" applyNumberFormat="1" applyFont="1" applyFill="1" applyBorder="1" applyAlignment="1">
      <alignment horizontal="right"/>
    </xf>
    <xf numFmtId="0" fontId="4" fillId="0" borderId="26" xfId="0" applyFont="1" applyFill="1" applyBorder="1" applyAlignment="1" applyProtection="1">
      <alignment readingOrder="1"/>
      <protection locked="0"/>
    </xf>
    <xf numFmtId="164" fontId="4" fillId="0" borderId="26" xfId="0" applyNumberFormat="1" applyFont="1" applyFill="1" applyBorder="1" applyAlignment="1" applyProtection="1">
      <alignment horizontal="right" readingOrder="1"/>
      <protection locked="0"/>
    </xf>
    <xf numFmtId="164" fontId="4" fillId="0" borderId="27" xfId="0" applyNumberFormat="1" applyFont="1" applyFill="1" applyBorder="1" applyAlignment="1" applyProtection="1">
      <alignment horizontal="right" readingOrder="1"/>
      <protection locked="0"/>
    </xf>
    <xf numFmtId="164" fontId="4" fillId="0" borderId="28" xfId="0" applyNumberFormat="1" applyFont="1" applyFill="1" applyBorder="1" applyAlignment="1" applyProtection="1">
      <alignment horizontal="right" readingOrder="1"/>
      <protection locked="0"/>
    </xf>
    <xf numFmtId="165" fontId="4" fillId="0" borderId="27" xfId="0" applyNumberFormat="1" applyFont="1" applyFill="1" applyBorder="1" applyAlignment="1" applyProtection="1">
      <alignment horizontal="right" readingOrder="1"/>
      <protection locked="0"/>
    </xf>
    <xf numFmtId="164" fontId="4" fillId="0" borderId="29" xfId="0" applyNumberFormat="1" applyFont="1" applyFill="1" applyBorder="1" applyAlignment="1" applyProtection="1">
      <alignment horizontal="right" readingOrder="1"/>
      <protection locked="0"/>
    </xf>
    <xf numFmtId="165" fontId="4" fillId="0" borderId="30" xfId="1" applyNumberFormat="1" applyFont="1" applyFill="1" applyBorder="1" applyAlignment="1">
      <alignment horizontal="right"/>
    </xf>
    <xf numFmtId="0" fontId="4" fillId="0" borderId="31" xfId="0" applyFont="1" applyFill="1" applyBorder="1" applyAlignment="1" applyProtection="1">
      <alignment vertical="center" readingOrder="1"/>
      <protection locked="0"/>
    </xf>
    <xf numFmtId="164" fontId="4" fillId="0" borderId="31" xfId="0" applyNumberFormat="1" applyFont="1" applyFill="1" applyBorder="1" applyAlignment="1" applyProtection="1">
      <alignment horizontal="right" vertical="center" readingOrder="1"/>
      <protection locked="0"/>
    </xf>
    <xf numFmtId="164" fontId="4" fillId="0" borderId="1" xfId="0" applyNumberFormat="1" applyFont="1" applyFill="1" applyBorder="1" applyAlignment="1" applyProtection="1">
      <alignment horizontal="right" vertical="center" readingOrder="1"/>
      <protection locked="0"/>
    </xf>
    <xf numFmtId="164" fontId="4" fillId="0" borderId="32" xfId="0" applyNumberFormat="1" applyFont="1" applyFill="1" applyBorder="1" applyAlignment="1" applyProtection="1">
      <alignment horizontal="right" vertical="center" readingOrder="1"/>
      <protection locked="0"/>
    </xf>
    <xf numFmtId="165" fontId="4" fillId="0" borderId="33" xfId="1" applyNumberFormat="1" applyFont="1" applyFill="1" applyBorder="1" applyAlignment="1">
      <alignment horizontal="right" vertical="center"/>
    </xf>
    <xf numFmtId="165" fontId="4" fillId="0" borderId="34" xfId="1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Font="1" applyFill="1"/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165" fontId="5" fillId="0" borderId="19" xfId="0" applyNumberFormat="1" applyFont="1" applyFill="1" applyBorder="1" applyAlignment="1" applyProtection="1">
      <alignment horizontal="right" readingOrder="1"/>
      <protection locked="0"/>
    </xf>
    <xf numFmtId="165" fontId="5" fillId="0" borderId="20" xfId="0" applyNumberFormat="1" applyFont="1" applyFill="1" applyBorder="1" applyAlignment="1" applyProtection="1">
      <alignment horizontal="right" readingOrder="1"/>
      <protection locked="0"/>
    </xf>
    <xf numFmtId="165" fontId="4" fillId="0" borderId="35" xfId="1" applyNumberFormat="1" applyFont="1" applyFill="1" applyBorder="1" applyAlignment="1">
      <alignment horizontal="right"/>
    </xf>
    <xf numFmtId="164" fontId="4" fillId="0" borderId="36" xfId="0" applyNumberFormat="1" applyFont="1" applyFill="1" applyBorder="1" applyAlignment="1" applyProtection="1">
      <alignment horizontal="right" readingOrder="1"/>
      <protection locked="0"/>
    </xf>
    <xf numFmtId="165" fontId="4" fillId="0" borderId="30" xfId="0" applyNumberFormat="1" applyFont="1" applyFill="1" applyBorder="1" applyAlignment="1" applyProtection="1">
      <alignment horizontal="right" readingOrder="1"/>
      <protection locked="0"/>
    </xf>
    <xf numFmtId="166" fontId="5" fillId="0" borderId="6" xfId="0" applyNumberFormat="1" applyFont="1" applyFill="1" applyBorder="1" applyAlignment="1" applyProtection="1">
      <alignment readingOrder="1"/>
      <protection locked="0"/>
    </xf>
    <xf numFmtId="166" fontId="5" fillId="0" borderId="0" xfId="0" applyNumberFormat="1" applyFont="1" applyFill="1" applyBorder="1" applyAlignment="1" applyProtection="1">
      <alignment readingOrder="1"/>
      <protection locked="0"/>
    </xf>
    <xf numFmtId="166" fontId="5" fillId="0" borderId="12" xfId="0" applyNumberFormat="1" applyFont="1" applyFill="1" applyBorder="1" applyAlignment="1" applyProtection="1">
      <alignment readingOrder="1"/>
      <protection locked="0"/>
    </xf>
    <xf numFmtId="164" fontId="4" fillId="0" borderId="26" xfId="0" applyNumberFormat="1" applyFont="1" applyFill="1" applyBorder="1" applyAlignment="1" applyProtection="1">
      <alignment readingOrder="1"/>
      <protection locked="0"/>
    </xf>
    <xf numFmtId="165" fontId="4" fillId="0" borderId="27" xfId="1" applyNumberFormat="1" applyFont="1" applyFill="1" applyBorder="1" applyAlignment="1">
      <alignment horizontal="right"/>
    </xf>
    <xf numFmtId="164" fontId="4" fillId="0" borderId="36" xfId="0" applyNumberFormat="1" applyFont="1" applyFill="1" applyBorder="1" applyAlignment="1" applyProtection="1">
      <alignment readingOrder="1"/>
      <protection locked="0"/>
    </xf>
    <xf numFmtId="0" fontId="7" fillId="0" borderId="7" xfId="0" applyFont="1" applyFill="1" applyBorder="1" applyAlignment="1">
      <alignment horizontal="left"/>
    </xf>
    <xf numFmtId="0" fontId="2" fillId="0" borderId="0" xfId="0" applyFont="1" applyFill="1" applyAlignment="1" applyProtection="1">
      <alignment horizontal="center" vertical="top" wrapText="1" readingOrder="1"/>
      <protection locked="0"/>
    </xf>
    <xf numFmtId="0" fontId="3" fillId="0" borderId="1" xfId="0" applyFont="1" applyFill="1" applyBorder="1" applyAlignment="1" applyProtection="1">
      <alignment horizontal="center" wrapText="1" readingOrder="1"/>
      <protection locked="0"/>
    </xf>
    <xf numFmtId="0" fontId="4" fillId="0" borderId="3" xfId="0" applyFont="1" applyFill="1" applyBorder="1" applyAlignment="1" applyProtection="1">
      <alignment horizontal="center" vertical="center" wrapText="1" readingOrder="1"/>
      <protection locked="0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 readingOrder="1"/>
      <protection locked="0"/>
    </xf>
    <xf numFmtId="0" fontId="4" fillId="0" borderId="7" xfId="0" applyFont="1" applyFill="1" applyBorder="1" applyAlignment="1" applyProtection="1">
      <alignment horizontal="center" vertical="center" wrapText="1" readingOrder="1"/>
      <protection locked="0"/>
    </xf>
    <xf numFmtId="0" fontId="4" fillId="0" borderId="20" xfId="0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Fill="1" applyBorder="1" applyAlignment="1" applyProtection="1">
      <alignment horizontal="right" wrapText="1" readingOrder="1"/>
      <protection locked="0"/>
    </xf>
    <xf numFmtId="0" fontId="4" fillId="0" borderId="6" xfId="0" applyFont="1" applyFill="1" applyBorder="1" applyAlignment="1" applyProtection="1">
      <alignment horizontal="right" wrapText="1" readingOrder="1"/>
      <protection locked="0"/>
    </xf>
    <xf numFmtId="0" fontId="4" fillId="0" borderId="7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zoomScale="80" zoomScaleNormal="80" workbookViewId="0">
      <selection activeCell="B26" sqref="B26"/>
    </sheetView>
  </sheetViews>
  <sheetFormatPr defaultColWidth="8.85546875" defaultRowHeight="12.75" x14ac:dyDescent="0.2"/>
  <cols>
    <col min="1" max="1" width="11.5703125" style="1" customWidth="1"/>
    <col min="2" max="2" width="10.7109375" style="1" customWidth="1"/>
    <col min="3" max="3" width="11.7109375" style="1" customWidth="1"/>
    <col min="4" max="4" width="10.7109375" style="1" customWidth="1"/>
    <col min="5" max="10" width="9.7109375" style="1" customWidth="1"/>
    <col min="11" max="16384" width="8.85546875" style="1"/>
  </cols>
  <sheetData>
    <row r="1" spans="1:8" ht="15.75" x14ac:dyDescent="0.2">
      <c r="A1" s="56" t="s">
        <v>0</v>
      </c>
      <c r="B1" s="56"/>
      <c r="C1" s="56"/>
      <c r="D1" s="56"/>
      <c r="E1" s="56"/>
      <c r="F1" s="56"/>
      <c r="G1" s="56"/>
      <c r="H1" s="56"/>
    </row>
    <row r="2" spans="1:8" ht="15.75" x14ac:dyDescent="0.2">
      <c r="A2" s="56" t="s">
        <v>1</v>
      </c>
      <c r="B2" s="56"/>
      <c r="C2" s="56"/>
      <c r="D2" s="56"/>
      <c r="E2" s="56"/>
      <c r="F2" s="56"/>
      <c r="G2" s="56"/>
      <c r="H2" s="56"/>
    </row>
    <row r="3" spans="1:8" ht="15.75" x14ac:dyDescent="0.2">
      <c r="A3" s="56" t="s">
        <v>2</v>
      </c>
      <c r="B3" s="56"/>
      <c r="C3" s="56"/>
      <c r="D3" s="56"/>
      <c r="E3" s="56"/>
      <c r="F3" s="56"/>
      <c r="G3" s="56"/>
      <c r="H3" s="56"/>
    </row>
    <row r="4" spans="1:8" ht="13.5" thickBot="1" x14ac:dyDescent="0.25">
      <c r="A4" s="57" t="s">
        <v>3</v>
      </c>
      <c r="B4" s="57"/>
      <c r="C4" s="57"/>
      <c r="D4" s="57"/>
      <c r="E4" s="57"/>
      <c r="F4" s="57"/>
      <c r="G4" s="57"/>
      <c r="H4" s="57"/>
    </row>
    <row r="5" spans="1:8" ht="15.75" thickBot="1" x14ac:dyDescent="0.25">
      <c r="A5" s="2"/>
      <c r="B5" s="58" t="s">
        <v>4</v>
      </c>
      <c r="C5" s="59"/>
      <c r="D5" s="59"/>
      <c r="E5" s="59"/>
      <c r="F5" s="59"/>
      <c r="G5" s="59"/>
      <c r="H5" s="60"/>
    </row>
    <row r="6" spans="1:8" ht="15" x14ac:dyDescent="0.2">
      <c r="A6" s="3"/>
      <c r="B6" s="66" t="s">
        <v>5</v>
      </c>
      <c r="C6" s="68" t="s">
        <v>6</v>
      </c>
      <c r="D6" s="70" t="s">
        <v>7</v>
      </c>
      <c r="E6" s="72" t="s">
        <v>8</v>
      </c>
      <c r="F6" s="73"/>
      <c r="G6" s="73"/>
      <c r="H6" s="74"/>
    </row>
    <row r="7" spans="1:8" ht="15" x14ac:dyDescent="0.2">
      <c r="A7" s="3"/>
      <c r="B7" s="67"/>
      <c r="C7" s="69"/>
      <c r="D7" s="71"/>
      <c r="E7" s="75" t="s">
        <v>9</v>
      </c>
      <c r="F7" s="76"/>
      <c r="G7" s="61" t="s">
        <v>10</v>
      </c>
      <c r="H7" s="62"/>
    </row>
    <row r="8" spans="1:8" ht="15.75" thickBot="1" x14ac:dyDescent="0.25">
      <c r="A8" s="3"/>
      <c r="B8" s="67"/>
      <c r="C8" s="69"/>
      <c r="D8" s="71"/>
      <c r="E8" s="4" t="s">
        <v>11</v>
      </c>
      <c r="F8" s="5" t="s">
        <v>12</v>
      </c>
      <c r="G8" s="6" t="s">
        <v>11</v>
      </c>
      <c r="H8" s="7" t="s">
        <v>12</v>
      </c>
    </row>
    <row r="9" spans="1:8" ht="14.25" x14ac:dyDescent="0.2">
      <c r="A9" s="8" t="s">
        <v>13</v>
      </c>
      <c r="B9" s="9">
        <v>50.28</v>
      </c>
      <c r="C9" s="10">
        <v>48.8</v>
      </c>
      <c r="D9" s="11">
        <v>48.8</v>
      </c>
      <c r="E9" s="9">
        <f t="shared" ref="E9:E19" si="0">D9-B9</f>
        <v>-1.480000000000004</v>
      </c>
      <c r="F9" s="12">
        <f t="shared" ref="F9:F19" si="1">IF(B9=0, "N/A", E9/B9)</f>
        <v>-2.9435163086714476E-2</v>
      </c>
      <c r="G9" s="10">
        <f t="shared" ref="G9:G19" si="2">D9-C9</f>
        <v>0</v>
      </c>
      <c r="H9" s="13">
        <f t="shared" ref="H9:H19" si="3">IF(C9=0, "N/A", G9/C9)</f>
        <v>0</v>
      </c>
    </row>
    <row r="10" spans="1:8" ht="14.25" x14ac:dyDescent="0.2">
      <c r="A10" s="14" t="s">
        <v>14</v>
      </c>
      <c r="B10" s="15">
        <v>13.23</v>
      </c>
      <c r="C10" s="16">
        <v>13.66</v>
      </c>
      <c r="D10" s="17">
        <v>14.14</v>
      </c>
      <c r="E10" s="15">
        <f t="shared" si="0"/>
        <v>0.91000000000000014</v>
      </c>
      <c r="F10" s="18">
        <f t="shared" si="1"/>
        <v>6.8783068783068793E-2</v>
      </c>
      <c r="G10" s="16">
        <f t="shared" si="2"/>
        <v>0.48000000000000043</v>
      </c>
      <c r="H10" s="19">
        <f t="shared" si="3"/>
        <v>3.5139092240117159E-2</v>
      </c>
    </row>
    <row r="11" spans="1:8" ht="14.25" x14ac:dyDescent="0.2">
      <c r="A11" s="14" t="s">
        <v>15</v>
      </c>
      <c r="B11" s="15">
        <v>204.76</v>
      </c>
      <c r="C11" s="16">
        <v>166</v>
      </c>
      <c r="D11" s="17">
        <v>168.5</v>
      </c>
      <c r="E11" s="15">
        <f t="shared" si="0"/>
        <v>-36.259999999999991</v>
      </c>
      <c r="F11" s="18">
        <f t="shared" si="1"/>
        <v>-0.17708536823598356</v>
      </c>
      <c r="G11" s="16">
        <f t="shared" si="2"/>
        <v>2.5</v>
      </c>
      <c r="H11" s="19">
        <f t="shared" si="3"/>
        <v>1.5060240963855422E-2</v>
      </c>
    </row>
    <row r="12" spans="1:8" ht="14.25" x14ac:dyDescent="0.2">
      <c r="A12" s="14" t="s">
        <v>16</v>
      </c>
      <c r="B12" s="15">
        <v>0.3</v>
      </c>
      <c r="C12" s="16">
        <v>0.3</v>
      </c>
      <c r="D12" s="17">
        <v>0.3</v>
      </c>
      <c r="E12" s="15">
        <f t="shared" si="0"/>
        <v>0</v>
      </c>
      <c r="F12" s="18">
        <f t="shared" si="1"/>
        <v>0</v>
      </c>
      <c r="G12" s="16">
        <f t="shared" si="2"/>
        <v>0</v>
      </c>
      <c r="H12" s="19">
        <f t="shared" si="3"/>
        <v>0</v>
      </c>
    </row>
    <row r="13" spans="1:8" ht="14.25" x14ac:dyDescent="0.2">
      <c r="A13" s="14" t="s">
        <v>17</v>
      </c>
      <c r="B13" s="15">
        <v>191.7</v>
      </c>
      <c r="C13" s="16">
        <v>180.62</v>
      </c>
      <c r="D13" s="17">
        <v>180.62</v>
      </c>
      <c r="E13" s="15">
        <f t="shared" si="0"/>
        <v>-11.079999999999984</v>
      </c>
      <c r="F13" s="18">
        <f t="shared" si="1"/>
        <v>-5.7798643714136594E-2</v>
      </c>
      <c r="G13" s="16">
        <f t="shared" si="2"/>
        <v>0</v>
      </c>
      <c r="H13" s="19">
        <f t="shared" si="3"/>
        <v>0</v>
      </c>
    </row>
    <row r="14" spans="1:8" ht="14.25" x14ac:dyDescent="0.2">
      <c r="A14" s="14" t="s">
        <v>18</v>
      </c>
      <c r="B14" s="15">
        <v>1.67</v>
      </c>
      <c r="C14" s="16">
        <v>1.4</v>
      </c>
      <c r="D14" s="17">
        <v>1.4</v>
      </c>
      <c r="E14" s="15">
        <f t="shared" si="0"/>
        <v>-0.27</v>
      </c>
      <c r="F14" s="18">
        <f t="shared" si="1"/>
        <v>-0.16167664670658685</v>
      </c>
      <c r="G14" s="16">
        <f t="shared" si="2"/>
        <v>0</v>
      </c>
      <c r="H14" s="19">
        <f t="shared" si="3"/>
        <v>0</v>
      </c>
    </row>
    <row r="15" spans="1:8" ht="14.25" x14ac:dyDescent="0.2">
      <c r="A15" s="14" t="s">
        <v>19</v>
      </c>
      <c r="B15" s="15">
        <v>0.1</v>
      </c>
      <c r="C15" s="16">
        <v>0.1</v>
      </c>
      <c r="D15" s="17">
        <v>0.1</v>
      </c>
      <c r="E15" s="15">
        <f t="shared" si="0"/>
        <v>0</v>
      </c>
      <c r="F15" s="18">
        <f t="shared" si="1"/>
        <v>0</v>
      </c>
      <c r="G15" s="16">
        <f t="shared" si="2"/>
        <v>0</v>
      </c>
      <c r="H15" s="19">
        <f t="shared" si="3"/>
        <v>0</v>
      </c>
    </row>
    <row r="16" spans="1:8" ht="14.25" x14ac:dyDescent="0.2">
      <c r="A16" s="14" t="s">
        <v>20</v>
      </c>
      <c r="B16" s="15">
        <v>0</v>
      </c>
      <c r="C16" s="16">
        <v>0</v>
      </c>
      <c r="D16" s="17">
        <v>0</v>
      </c>
      <c r="E16" s="15">
        <f t="shared" si="0"/>
        <v>0</v>
      </c>
      <c r="F16" s="18" t="str">
        <f t="shared" si="1"/>
        <v>N/A</v>
      </c>
      <c r="G16" s="16">
        <f t="shared" si="2"/>
        <v>0</v>
      </c>
      <c r="H16" s="19" t="str">
        <f t="shared" si="3"/>
        <v>N/A</v>
      </c>
    </row>
    <row r="17" spans="1:8" ht="15" x14ac:dyDescent="0.25">
      <c r="A17" s="20" t="s">
        <v>21</v>
      </c>
      <c r="B17" s="21">
        <f>SUM(B9:B16)</f>
        <v>462.04</v>
      </c>
      <c r="C17" s="22">
        <f>SUM(C9:C16)</f>
        <v>410.88</v>
      </c>
      <c r="D17" s="23">
        <f>SUM(D9:D16)</f>
        <v>413.86</v>
      </c>
      <c r="E17" s="21">
        <f t="shared" si="0"/>
        <v>-48.180000000000007</v>
      </c>
      <c r="F17" s="24">
        <f t="shared" si="1"/>
        <v>-0.10427668600121202</v>
      </c>
      <c r="G17" s="25">
        <f t="shared" si="2"/>
        <v>2.9800000000000182</v>
      </c>
      <c r="H17" s="26">
        <f t="shared" si="3"/>
        <v>7.2527258566978635E-3</v>
      </c>
    </row>
    <row r="18" spans="1:8" ht="15.75" thickBot="1" x14ac:dyDescent="0.3">
      <c r="A18" s="27" t="s">
        <v>22</v>
      </c>
      <c r="B18" s="28">
        <v>2.5</v>
      </c>
      <c r="C18" s="29">
        <v>2.5</v>
      </c>
      <c r="D18" s="30">
        <v>2.5</v>
      </c>
      <c r="E18" s="28">
        <f t="shared" si="0"/>
        <v>0</v>
      </c>
      <c r="F18" s="31">
        <f t="shared" si="1"/>
        <v>0</v>
      </c>
      <c r="G18" s="32">
        <f t="shared" si="2"/>
        <v>0</v>
      </c>
      <c r="H18" s="33">
        <f t="shared" si="3"/>
        <v>0</v>
      </c>
    </row>
    <row r="19" spans="1:8" s="40" customFormat="1" ht="16.5" thickTop="1" thickBot="1" x14ac:dyDescent="0.25">
      <c r="A19" s="34" t="s">
        <v>23</v>
      </c>
      <c r="B19" s="35">
        <f>SUM(B17:B18)</f>
        <v>464.54</v>
      </c>
      <c r="C19" s="36">
        <f>SUM(C17:C18)</f>
        <v>413.38</v>
      </c>
      <c r="D19" s="37">
        <f>SUM(D17:D18)</f>
        <v>416.36</v>
      </c>
      <c r="E19" s="35">
        <f t="shared" si="0"/>
        <v>-48.180000000000007</v>
      </c>
      <c r="F19" s="38">
        <f t="shared" si="1"/>
        <v>-0.10371550350884748</v>
      </c>
      <c r="G19" s="36">
        <f t="shared" si="2"/>
        <v>2.9800000000000182</v>
      </c>
      <c r="H19" s="39">
        <f t="shared" si="3"/>
        <v>7.2088635154095946E-3</v>
      </c>
    </row>
    <row r="20" spans="1:8" ht="15" thickBot="1" x14ac:dyDescent="0.25">
      <c r="A20" s="41"/>
      <c r="B20" s="41"/>
      <c r="C20" s="41"/>
      <c r="D20" s="41"/>
      <c r="E20" s="41"/>
      <c r="F20" s="41"/>
      <c r="G20" s="41"/>
      <c r="H20" s="41"/>
    </row>
    <row r="21" spans="1:8" ht="15.75" thickBot="1" x14ac:dyDescent="0.25">
      <c r="A21" s="2"/>
      <c r="B21" s="63" t="s">
        <v>24</v>
      </c>
      <c r="C21" s="64"/>
      <c r="D21" s="64"/>
      <c r="E21" s="64"/>
      <c r="F21" s="64"/>
      <c r="G21" s="64"/>
      <c r="H21" s="65"/>
    </row>
    <row r="22" spans="1:8" ht="15" x14ac:dyDescent="0.2">
      <c r="A22" s="3"/>
      <c r="B22" s="66" t="s">
        <v>5</v>
      </c>
      <c r="C22" s="68" t="s">
        <v>6</v>
      </c>
      <c r="D22" s="70" t="s">
        <v>7</v>
      </c>
      <c r="E22" s="72" t="s">
        <v>8</v>
      </c>
      <c r="F22" s="73"/>
      <c r="G22" s="73"/>
      <c r="H22" s="74"/>
    </row>
    <row r="23" spans="1:8" ht="15" x14ac:dyDescent="0.2">
      <c r="A23" s="3"/>
      <c r="B23" s="67"/>
      <c r="C23" s="69"/>
      <c r="D23" s="71"/>
      <c r="E23" s="75" t="s">
        <v>9</v>
      </c>
      <c r="F23" s="76"/>
      <c r="G23" s="61" t="s">
        <v>10</v>
      </c>
      <c r="H23" s="62"/>
    </row>
    <row r="24" spans="1:8" ht="15.75" thickBot="1" x14ac:dyDescent="0.25">
      <c r="A24" s="3"/>
      <c r="B24" s="67"/>
      <c r="C24" s="69"/>
      <c r="D24" s="71"/>
      <c r="E24" s="4" t="s">
        <v>11</v>
      </c>
      <c r="F24" s="42" t="s">
        <v>12</v>
      </c>
      <c r="G24" s="6" t="s">
        <v>11</v>
      </c>
      <c r="H24" s="43" t="s">
        <v>12</v>
      </c>
    </row>
    <row r="25" spans="1:8" ht="14.25" x14ac:dyDescent="0.2">
      <c r="A25" s="8" t="s">
        <v>13</v>
      </c>
      <c r="B25" s="9">
        <v>99</v>
      </c>
      <c r="C25" s="10">
        <v>99</v>
      </c>
      <c r="D25" s="11">
        <v>99</v>
      </c>
      <c r="E25" s="9">
        <f>D25-B25</f>
        <v>0</v>
      </c>
      <c r="F25" s="44">
        <f>IF(B25=0, "N/A", E25/B25)</f>
        <v>0</v>
      </c>
      <c r="G25" s="10">
        <f>D25-C25</f>
        <v>0</v>
      </c>
      <c r="H25" s="45">
        <f>IF(C25=0, "N/A", G25/C25)</f>
        <v>0</v>
      </c>
    </row>
    <row r="26" spans="1:8" ht="14.25" x14ac:dyDescent="0.2">
      <c r="A26" s="14" t="s">
        <v>14</v>
      </c>
      <c r="B26" s="15">
        <v>892.6</v>
      </c>
      <c r="C26" s="16">
        <v>921.73</v>
      </c>
      <c r="D26" s="17">
        <v>954.41</v>
      </c>
      <c r="E26" s="15">
        <f t="shared" ref="E26:E35" si="4">D26-B26</f>
        <v>61.809999999999945</v>
      </c>
      <c r="F26" s="18">
        <f t="shared" ref="F26:F35" si="5">IF(B26=0, "N/A", E26/B26)</f>
        <v>6.9247143177234988E-2</v>
      </c>
      <c r="G26" s="16">
        <f t="shared" ref="G26:G35" si="6">D26-C26</f>
        <v>32.67999999999995</v>
      </c>
      <c r="H26" s="19">
        <f t="shared" ref="H26:H35" si="7">IF(C26=0, "N/A", G26/C26)</f>
        <v>3.545506818699614E-2</v>
      </c>
    </row>
    <row r="27" spans="1:8" ht="14.25" x14ac:dyDescent="0.2">
      <c r="A27" s="14" t="s">
        <v>15</v>
      </c>
      <c r="B27" s="15">
        <v>19.8</v>
      </c>
      <c r="C27" s="16">
        <v>18.75</v>
      </c>
      <c r="D27" s="17">
        <v>18.75</v>
      </c>
      <c r="E27" s="15">
        <f t="shared" si="4"/>
        <v>-1.0500000000000007</v>
      </c>
      <c r="F27" s="18">
        <f t="shared" si="5"/>
        <v>-5.3030303030303066E-2</v>
      </c>
      <c r="G27" s="16">
        <f t="shared" si="6"/>
        <v>0</v>
      </c>
      <c r="H27" s="19">
        <f t="shared" si="7"/>
        <v>0</v>
      </c>
    </row>
    <row r="28" spans="1:8" ht="14.25" x14ac:dyDescent="0.2">
      <c r="A28" s="14" t="s">
        <v>16</v>
      </c>
      <c r="B28" s="15">
        <v>24</v>
      </c>
      <c r="C28" s="16">
        <v>24</v>
      </c>
      <c r="D28" s="17">
        <v>23</v>
      </c>
      <c r="E28" s="15">
        <f t="shared" si="4"/>
        <v>-1</v>
      </c>
      <c r="F28" s="18">
        <f t="shared" si="5"/>
        <v>-4.1666666666666664E-2</v>
      </c>
      <c r="G28" s="16">
        <f t="shared" si="6"/>
        <v>-1</v>
      </c>
      <c r="H28" s="19">
        <f t="shared" si="7"/>
        <v>-4.1666666666666664E-2</v>
      </c>
    </row>
    <row r="29" spans="1:8" ht="14.25" x14ac:dyDescent="0.2">
      <c r="A29" s="14" t="s">
        <v>17</v>
      </c>
      <c r="B29" s="15">
        <v>78.72</v>
      </c>
      <c r="C29" s="16">
        <v>81.8</v>
      </c>
      <c r="D29" s="17">
        <v>81.099999999999994</v>
      </c>
      <c r="E29" s="15">
        <f t="shared" si="4"/>
        <v>2.3799999999999955</v>
      </c>
      <c r="F29" s="18">
        <f t="shared" si="5"/>
        <v>3.0233739837398316E-2</v>
      </c>
      <c r="G29" s="16">
        <f t="shared" si="6"/>
        <v>-0.70000000000000284</v>
      </c>
      <c r="H29" s="19">
        <f t="shared" si="7"/>
        <v>-8.5574572127139707E-3</v>
      </c>
    </row>
    <row r="30" spans="1:8" ht="14.25" x14ac:dyDescent="0.2">
      <c r="A30" s="14" t="s">
        <v>18</v>
      </c>
      <c r="B30" s="15">
        <v>28.23</v>
      </c>
      <c r="C30" s="16">
        <v>31.2</v>
      </c>
      <c r="D30" s="17">
        <v>31.2</v>
      </c>
      <c r="E30" s="15">
        <f t="shared" si="4"/>
        <v>2.9699999999999989</v>
      </c>
      <c r="F30" s="18">
        <f t="shared" si="5"/>
        <v>0.10520722635494151</v>
      </c>
      <c r="G30" s="16">
        <f t="shared" si="6"/>
        <v>0</v>
      </c>
      <c r="H30" s="19">
        <f t="shared" si="7"/>
        <v>0</v>
      </c>
    </row>
    <row r="31" spans="1:8" ht="14.25" x14ac:dyDescent="0.2">
      <c r="A31" s="14" t="s">
        <v>19</v>
      </c>
      <c r="B31" s="15">
        <v>0</v>
      </c>
      <c r="C31" s="16">
        <v>0</v>
      </c>
      <c r="D31" s="17">
        <v>0</v>
      </c>
      <c r="E31" s="15">
        <f t="shared" si="4"/>
        <v>0</v>
      </c>
      <c r="F31" s="18" t="str">
        <f t="shared" si="5"/>
        <v>N/A</v>
      </c>
      <c r="G31" s="16">
        <f t="shared" si="6"/>
        <v>0</v>
      </c>
      <c r="H31" s="19" t="str">
        <f t="shared" si="7"/>
        <v>N/A</v>
      </c>
    </row>
    <row r="32" spans="1:8" ht="14.25" x14ac:dyDescent="0.2">
      <c r="A32" s="14" t="s">
        <v>20</v>
      </c>
      <c r="B32" s="15">
        <v>0</v>
      </c>
      <c r="C32" s="16">
        <v>0</v>
      </c>
      <c r="D32" s="17">
        <v>0</v>
      </c>
      <c r="E32" s="15">
        <f t="shared" si="4"/>
        <v>0</v>
      </c>
      <c r="F32" s="18" t="str">
        <f t="shared" si="5"/>
        <v>N/A</v>
      </c>
      <c r="G32" s="16">
        <f t="shared" si="6"/>
        <v>0</v>
      </c>
      <c r="H32" s="19" t="str">
        <f t="shared" si="7"/>
        <v>N/A</v>
      </c>
    </row>
    <row r="33" spans="1:8" ht="15" x14ac:dyDescent="0.25">
      <c r="A33" s="20" t="s">
        <v>21</v>
      </c>
      <c r="B33" s="21">
        <f>SUM(B25:B32)</f>
        <v>1142.3500000000001</v>
      </c>
      <c r="C33" s="22">
        <f>SUM(C25:C32)</f>
        <v>1176.48</v>
      </c>
      <c r="D33" s="23">
        <f>SUM(D25:D32)</f>
        <v>1207.4599999999998</v>
      </c>
      <c r="E33" s="21">
        <f t="shared" si="4"/>
        <v>65.109999999999673</v>
      </c>
      <c r="F33" s="46">
        <f t="shared" si="5"/>
        <v>5.6996542215607883E-2</v>
      </c>
      <c r="G33" s="22">
        <f t="shared" si="6"/>
        <v>30.979999999999791</v>
      </c>
      <c r="H33" s="26">
        <f t="shared" si="7"/>
        <v>2.6332789337685122E-2</v>
      </c>
    </row>
    <row r="34" spans="1:8" ht="15.75" thickBot="1" x14ac:dyDescent="0.3">
      <c r="A34" s="27" t="s">
        <v>22</v>
      </c>
      <c r="B34" s="28">
        <v>9.5</v>
      </c>
      <c r="C34" s="29">
        <v>9.5</v>
      </c>
      <c r="D34" s="30">
        <v>9.5</v>
      </c>
      <c r="E34" s="28">
        <f t="shared" si="4"/>
        <v>0</v>
      </c>
      <c r="F34" s="31">
        <f t="shared" si="5"/>
        <v>0</v>
      </c>
      <c r="G34" s="47">
        <f t="shared" si="6"/>
        <v>0</v>
      </c>
      <c r="H34" s="48">
        <f t="shared" si="7"/>
        <v>0</v>
      </c>
    </row>
    <row r="35" spans="1:8" ht="16.5" thickTop="1" thickBot="1" x14ac:dyDescent="0.25">
      <c r="A35" s="34" t="s">
        <v>23</v>
      </c>
      <c r="B35" s="35">
        <f>SUM(B33:B34)</f>
        <v>1151.8500000000001</v>
      </c>
      <c r="C35" s="36">
        <f>SUM(C33:C34)</f>
        <v>1185.98</v>
      </c>
      <c r="D35" s="37">
        <f>SUM(D33:D34)</f>
        <v>1216.9599999999998</v>
      </c>
      <c r="E35" s="35">
        <f t="shared" si="4"/>
        <v>65.109999999999673</v>
      </c>
      <c r="F35" s="38">
        <f t="shared" si="5"/>
        <v>5.6526457438034174E-2</v>
      </c>
      <c r="G35" s="36">
        <f t="shared" si="6"/>
        <v>30.979999999999791</v>
      </c>
      <c r="H35" s="39">
        <f t="shared" si="7"/>
        <v>2.6121857029629329E-2</v>
      </c>
    </row>
    <row r="36" spans="1:8" ht="15" thickBot="1" x14ac:dyDescent="0.25">
      <c r="A36" s="41"/>
      <c r="B36" s="41"/>
      <c r="C36" s="41"/>
      <c r="D36" s="41"/>
      <c r="E36" s="41"/>
      <c r="F36" s="41"/>
      <c r="G36" s="41"/>
      <c r="H36" s="41"/>
    </row>
    <row r="37" spans="1:8" ht="15.75" thickBot="1" x14ac:dyDescent="0.25">
      <c r="A37" s="2"/>
      <c r="B37" s="58" t="s">
        <v>25</v>
      </c>
      <c r="C37" s="59"/>
      <c r="D37" s="59"/>
      <c r="E37" s="59"/>
      <c r="F37" s="59"/>
      <c r="G37" s="59"/>
      <c r="H37" s="60"/>
    </row>
    <row r="38" spans="1:8" ht="15" x14ac:dyDescent="0.2">
      <c r="A38" s="3"/>
      <c r="B38" s="66" t="s">
        <v>5</v>
      </c>
      <c r="C38" s="68" t="s">
        <v>6</v>
      </c>
      <c r="D38" s="70" t="s">
        <v>7</v>
      </c>
      <c r="E38" s="72" t="s">
        <v>8</v>
      </c>
      <c r="F38" s="73"/>
      <c r="G38" s="73"/>
      <c r="H38" s="74"/>
    </row>
    <row r="39" spans="1:8" ht="15" x14ac:dyDescent="0.2">
      <c r="A39" s="3"/>
      <c r="B39" s="67"/>
      <c r="C39" s="69"/>
      <c r="D39" s="71"/>
      <c r="E39" s="75" t="s">
        <v>9</v>
      </c>
      <c r="F39" s="76"/>
      <c r="G39" s="61" t="s">
        <v>10</v>
      </c>
      <c r="H39" s="62"/>
    </row>
    <row r="40" spans="1:8" ht="15.75" thickBot="1" x14ac:dyDescent="0.25">
      <c r="A40" s="3"/>
      <c r="B40" s="67"/>
      <c r="C40" s="69"/>
      <c r="D40" s="71"/>
      <c r="E40" s="4" t="s">
        <v>11</v>
      </c>
      <c r="F40" s="42" t="s">
        <v>12</v>
      </c>
      <c r="G40" s="6" t="s">
        <v>11</v>
      </c>
      <c r="H40" s="43" t="s">
        <v>12</v>
      </c>
    </row>
    <row r="41" spans="1:8" ht="14.25" x14ac:dyDescent="0.2">
      <c r="A41" s="8" t="s">
        <v>13</v>
      </c>
      <c r="B41" s="9">
        <v>91</v>
      </c>
      <c r="C41" s="10">
        <v>104</v>
      </c>
      <c r="D41" s="11">
        <v>110.04</v>
      </c>
      <c r="E41" s="9">
        <f t="shared" ref="E41:E51" si="8">D41-B41</f>
        <v>19.040000000000006</v>
      </c>
      <c r="F41" s="12">
        <f t="shared" ref="F41:F51" si="9">IF(B41=0, "N/A", E41/B41)</f>
        <v>0.2092307692307693</v>
      </c>
      <c r="G41" s="10">
        <f t="shared" ref="G41:G51" si="10">D41-C41</f>
        <v>6.0400000000000063</v>
      </c>
      <c r="H41" s="13">
        <f t="shared" ref="H41:H51" si="11">IF(C41=0, "N/A", G41/C41)</f>
        <v>5.8076923076923137E-2</v>
      </c>
    </row>
    <row r="42" spans="1:8" ht="14.25" x14ac:dyDescent="0.2">
      <c r="A42" s="14" t="s">
        <v>14</v>
      </c>
      <c r="B42" s="49">
        <v>0</v>
      </c>
      <c r="C42" s="50">
        <v>0</v>
      </c>
      <c r="D42" s="51">
        <v>0</v>
      </c>
      <c r="E42" s="49">
        <f t="shared" si="8"/>
        <v>0</v>
      </c>
      <c r="F42" s="18" t="str">
        <f t="shared" si="9"/>
        <v>N/A</v>
      </c>
      <c r="G42" s="50">
        <f t="shared" si="10"/>
        <v>0</v>
      </c>
      <c r="H42" s="19" t="str">
        <f t="shared" si="11"/>
        <v>N/A</v>
      </c>
    </row>
    <row r="43" spans="1:8" ht="14.25" x14ac:dyDescent="0.2">
      <c r="A43" s="14" t="s">
        <v>15</v>
      </c>
      <c r="B43" s="49">
        <v>0</v>
      </c>
      <c r="C43" s="50">
        <v>0</v>
      </c>
      <c r="D43" s="51">
        <v>0</v>
      </c>
      <c r="E43" s="49">
        <f t="shared" si="8"/>
        <v>0</v>
      </c>
      <c r="F43" s="18" t="str">
        <f t="shared" si="9"/>
        <v>N/A</v>
      </c>
      <c r="G43" s="50">
        <f t="shared" si="10"/>
        <v>0</v>
      </c>
      <c r="H43" s="19" t="str">
        <f t="shared" si="11"/>
        <v>N/A</v>
      </c>
    </row>
    <row r="44" spans="1:8" ht="14.25" x14ac:dyDescent="0.2">
      <c r="A44" s="14" t="s">
        <v>16</v>
      </c>
      <c r="B44" s="49">
        <v>195.15</v>
      </c>
      <c r="C44" s="50">
        <v>202.09</v>
      </c>
      <c r="D44" s="51">
        <v>209.09</v>
      </c>
      <c r="E44" s="49">
        <f t="shared" si="8"/>
        <v>13.939999999999998</v>
      </c>
      <c r="F44" s="18">
        <f t="shared" si="9"/>
        <v>7.1432231616705089E-2</v>
      </c>
      <c r="G44" s="50">
        <f t="shared" si="10"/>
        <v>7</v>
      </c>
      <c r="H44" s="19">
        <f t="shared" si="11"/>
        <v>3.4638032559750606E-2</v>
      </c>
    </row>
    <row r="45" spans="1:8" ht="14.25" x14ac:dyDescent="0.2">
      <c r="A45" s="14" t="s">
        <v>17</v>
      </c>
      <c r="B45" s="49">
        <v>14.37</v>
      </c>
      <c r="C45" s="50">
        <v>6.5</v>
      </c>
      <c r="D45" s="51">
        <v>3.5</v>
      </c>
      <c r="E45" s="49">
        <f t="shared" si="8"/>
        <v>-10.87</v>
      </c>
      <c r="F45" s="18">
        <f t="shared" si="9"/>
        <v>-0.75643702157272097</v>
      </c>
      <c r="G45" s="50">
        <f t="shared" si="10"/>
        <v>-3</v>
      </c>
      <c r="H45" s="19">
        <f t="shared" si="11"/>
        <v>-0.46153846153846156</v>
      </c>
    </row>
    <row r="46" spans="1:8" ht="14.25" x14ac:dyDescent="0.2">
      <c r="A46" s="14" t="s">
        <v>18</v>
      </c>
      <c r="B46" s="49">
        <v>19.73</v>
      </c>
      <c r="C46" s="50">
        <v>17.98</v>
      </c>
      <c r="D46" s="51">
        <v>17.98</v>
      </c>
      <c r="E46" s="49">
        <f t="shared" si="8"/>
        <v>-1.75</v>
      </c>
      <c r="F46" s="18">
        <f t="shared" si="9"/>
        <v>-8.869741510390268E-2</v>
      </c>
      <c r="G46" s="50">
        <f t="shared" si="10"/>
        <v>0</v>
      </c>
      <c r="H46" s="19">
        <f t="shared" si="11"/>
        <v>0</v>
      </c>
    </row>
    <row r="47" spans="1:8" ht="14.25" x14ac:dyDescent="0.2">
      <c r="A47" s="14" t="s">
        <v>19</v>
      </c>
      <c r="B47" s="49">
        <v>0</v>
      </c>
      <c r="C47" s="50">
        <v>0</v>
      </c>
      <c r="D47" s="51">
        <v>0</v>
      </c>
      <c r="E47" s="49">
        <f t="shared" si="8"/>
        <v>0</v>
      </c>
      <c r="F47" s="18" t="str">
        <f t="shared" si="9"/>
        <v>N/A</v>
      </c>
      <c r="G47" s="50">
        <f t="shared" si="10"/>
        <v>0</v>
      </c>
      <c r="H47" s="19" t="str">
        <f t="shared" si="11"/>
        <v>N/A</v>
      </c>
    </row>
    <row r="48" spans="1:8" ht="14.25" x14ac:dyDescent="0.2">
      <c r="A48" s="14" t="s">
        <v>20</v>
      </c>
      <c r="B48" s="49">
        <v>0</v>
      </c>
      <c r="C48" s="50">
        <v>0</v>
      </c>
      <c r="D48" s="51">
        <v>0</v>
      </c>
      <c r="E48" s="49">
        <f t="shared" si="8"/>
        <v>0</v>
      </c>
      <c r="F48" s="18" t="str">
        <f t="shared" si="9"/>
        <v>N/A</v>
      </c>
      <c r="G48" s="50">
        <f t="shared" si="10"/>
        <v>0</v>
      </c>
      <c r="H48" s="19" t="str">
        <f t="shared" si="11"/>
        <v>N/A</v>
      </c>
    </row>
    <row r="49" spans="1:8" ht="15" x14ac:dyDescent="0.25">
      <c r="A49" s="20" t="s">
        <v>21</v>
      </c>
      <c r="B49" s="21">
        <f>SUM(B41:B48)</f>
        <v>320.25</v>
      </c>
      <c r="C49" s="22">
        <f>SUM(C41:C48)</f>
        <v>330.57000000000005</v>
      </c>
      <c r="D49" s="23">
        <f>SUM(D41:D48)</f>
        <v>340.61</v>
      </c>
      <c r="E49" s="21">
        <f t="shared" si="8"/>
        <v>20.360000000000014</v>
      </c>
      <c r="F49" s="46">
        <f t="shared" si="9"/>
        <v>6.3575331772053129E-2</v>
      </c>
      <c r="G49" s="22">
        <f t="shared" si="10"/>
        <v>10.039999999999964</v>
      </c>
      <c r="H49" s="26">
        <f t="shared" si="11"/>
        <v>3.0371782073388275E-2</v>
      </c>
    </row>
    <row r="50" spans="1:8" ht="15.75" thickBot="1" x14ac:dyDescent="0.3">
      <c r="A50" s="27" t="s">
        <v>22</v>
      </c>
      <c r="B50" s="28">
        <v>0</v>
      </c>
      <c r="C50" s="47">
        <v>0</v>
      </c>
      <c r="D50" s="30">
        <v>0</v>
      </c>
      <c r="E50" s="52">
        <f t="shared" si="8"/>
        <v>0</v>
      </c>
      <c r="F50" s="53" t="str">
        <f t="shared" si="9"/>
        <v>N/A</v>
      </c>
      <c r="G50" s="54">
        <f t="shared" si="10"/>
        <v>0</v>
      </c>
      <c r="H50" s="33" t="str">
        <f t="shared" si="11"/>
        <v>N/A</v>
      </c>
    </row>
    <row r="51" spans="1:8" ht="16.5" thickTop="1" thickBot="1" x14ac:dyDescent="0.25">
      <c r="A51" s="34" t="s">
        <v>23</v>
      </c>
      <c r="B51" s="35">
        <f>SUM(B49:B50)</f>
        <v>320.25</v>
      </c>
      <c r="C51" s="36">
        <f>SUM(C49:C50)</f>
        <v>330.57000000000005</v>
      </c>
      <c r="D51" s="37">
        <f>SUM(D49:D50)</f>
        <v>340.61</v>
      </c>
      <c r="E51" s="35">
        <f t="shared" si="8"/>
        <v>20.360000000000014</v>
      </c>
      <c r="F51" s="38">
        <f t="shared" si="9"/>
        <v>6.3575331772053129E-2</v>
      </c>
      <c r="G51" s="36">
        <f t="shared" si="10"/>
        <v>10.039999999999964</v>
      </c>
      <c r="H51" s="39">
        <f t="shared" si="11"/>
        <v>3.0371782073388275E-2</v>
      </c>
    </row>
    <row r="52" spans="1:8" x14ac:dyDescent="0.2">
      <c r="A52" s="55" t="s">
        <v>26</v>
      </c>
      <c r="B52" s="55"/>
      <c r="C52" s="55"/>
      <c r="D52" s="55"/>
      <c r="E52" s="55"/>
      <c r="F52" s="55"/>
      <c r="G52" s="55"/>
      <c r="H52" s="55"/>
    </row>
  </sheetData>
  <mergeCells count="25">
    <mergeCell ref="B37:H37"/>
    <mergeCell ref="B38:B40"/>
    <mergeCell ref="C38:C40"/>
    <mergeCell ref="D38:D40"/>
    <mergeCell ref="E38:H38"/>
    <mergeCell ref="E39:F39"/>
    <mergeCell ref="G39:H39"/>
    <mergeCell ref="G7:H7"/>
    <mergeCell ref="B21:H21"/>
    <mergeCell ref="B22:B24"/>
    <mergeCell ref="C22:C24"/>
    <mergeCell ref="D22:D24"/>
    <mergeCell ref="E22:H22"/>
    <mergeCell ref="E23:F23"/>
    <mergeCell ref="G23:H23"/>
    <mergeCell ref="B6:B8"/>
    <mergeCell ref="C6:C8"/>
    <mergeCell ref="D6:D8"/>
    <mergeCell ref="E6:H6"/>
    <mergeCell ref="E7:F7"/>
    <mergeCell ref="A1:H1"/>
    <mergeCell ref="A2:H2"/>
    <mergeCell ref="A3:H3"/>
    <mergeCell ref="A4:H4"/>
    <mergeCell ref="B5:H5"/>
  </mergeCells>
  <printOptions horizontalCentered="1"/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NSTC Xcuts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cp:lastPrinted>2015-01-30T12:22:59Z</cp:lastPrinted>
  <dcterms:created xsi:type="dcterms:W3CDTF">2015-01-29T19:03:56Z</dcterms:created>
  <dcterms:modified xsi:type="dcterms:W3CDTF">2015-01-30T18:29:06Z</dcterms:modified>
</cp:coreProperties>
</file>