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14030" windowHeight="10720"/>
  </bookViews>
  <sheets>
    <sheet name="Summary of Bugetary Resources" sheetId="7" r:id="rId1"/>
  </sheets>
  <calcPr calcId="145621"/>
</workbook>
</file>

<file path=xl/calcChain.xml><?xml version="1.0" encoding="utf-8"?>
<calcChain xmlns="http://schemas.openxmlformats.org/spreadsheetml/2006/main">
  <c r="G64" i="7" l="1"/>
  <c r="E59" i="7" l="1"/>
  <c r="G58" i="7"/>
  <c r="C57" i="7"/>
  <c r="C59" i="7" s="1"/>
  <c r="F57" i="7"/>
  <c r="F59" i="7" s="1"/>
  <c r="B57" i="7"/>
  <c r="B59" i="7" s="1"/>
  <c r="B10" i="7"/>
  <c r="G37" i="7" l="1"/>
  <c r="G30" i="7"/>
  <c r="G21" i="7"/>
  <c r="E38" i="7"/>
  <c r="F38" i="7"/>
  <c r="H38" i="7"/>
  <c r="C36" i="7"/>
  <c r="D36" i="7"/>
  <c r="E36" i="7"/>
  <c r="F36" i="7"/>
  <c r="H36" i="7"/>
  <c r="C20" i="7"/>
  <c r="C22" i="7" s="1"/>
  <c r="E20" i="7"/>
  <c r="E22" i="7" s="1"/>
  <c r="F20" i="7"/>
  <c r="F22" i="7" s="1"/>
  <c r="H20" i="7"/>
  <c r="H22" i="7" s="1"/>
  <c r="G36" i="7" l="1"/>
  <c r="I36" i="7" s="1"/>
  <c r="H76" i="7"/>
  <c r="F75" i="7"/>
  <c r="B75" i="7"/>
  <c r="D72" i="7"/>
  <c r="D75" i="7" s="1"/>
  <c r="G71" i="7"/>
  <c r="I71" i="7" s="1"/>
  <c r="F68" i="7"/>
  <c r="B68" i="7"/>
  <c r="D63" i="7"/>
  <c r="D68" i="7" s="1"/>
  <c r="G62" i="7"/>
  <c r="I62" i="7" s="1"/>
  <c r="D57" i="7"/>
  <c r="G53" i="7"/>
  <c r="I53" i="7" s="1"/>
  <c r="F51" i="7"/>
  <c r="D51" i="7"/>
  <c r="B51" i="7"/>
  <c r="G49" i="7"/>
  <c r="I49" i="7" s="1"/>
  <c r="E76" i="7"/>
  <c r="D38" i="7"/>
  <c r="C38" i="7"/>
  <c r="C76" i="7" s="1"/>
  <c r="B36" i="7"/>
  <c r="B38" i="7" s="1"/>
  <c r="G34" i="7"/>
  <c r="I34" i="7" s="1"/>
  <c r="F29" i="7"/>
  <c r="B29" i="7"/>
  <c r="B31" i="7" s="1"/>
  <c r="D26" i="7"/>
  <c r="D29" i="7" s="1"/>
  <c r="G25" i="7"/>
  <c r="I25" i="7" s="1"/>
  <c r="B20" i="7"/>
  <c r="B22" i="7" s="1"/>
  <c r="B60" i="7" s="1"/>
  <c r="D17" i="7"/>
  <c r="D20" i="7" s="1"/>
  <c r="G20" i="7" s="1"/>
  <c r="G16" i="7"/>
  <c r="I16" i="7" s="1"/>
  <c r="G12" i="7"/>
  <c r="F11" i="7"/>
  <c r="F13" i="7" s="1"/>
  <c r="B11" i="7"/>
  <c r="B13" i="7" s="1"/>
  <c r="D8" i="7"/>
  <c r="D11" i="7" s="1"/>
  <c r="G7" i="7"/>
  <c r="I7" i="7" s="1"/>
  <c r="B76" i="7" l="1"/>
  <c r="G8" i="7"/>
  <c r="G51" i="7"/>
  <c r="I51" i="7" s="1"/>
  <c r="D22" i="7"/>
  <c r="G22" i="7" s="1"/>
  <c r="I22" i="7" s="1"/>
  <c r="G75" i="7"/>
  <c r="I75" i="7" s="1"/>
  <c r="G68" i="7"/>
  <c r="I68" i="7" s="1"/>
  <c r="G57" i="7"/>
  <c r="I57" i="7" s="1"/>
  <c r="D59" i="7"/>
  <c r="I20" i="7"/>
  <c r="G17" i="7"/>
  <c r="G11" i="7"/>
  <c r="I11" i="7" s="1"/>
  <c r="D13" i="7"/>
  <c r="G13" i="7" s="1"/>
  <c r="I13" i="7" s="1"/>
  <c r="G38" i="7"/>
  <c r="I38" i="7" s="1"/>
  <c r="G29" i="7"/>
  <c r="I29" i="7" s="1"/>
  <c r="F31" i="7"/>
  <c r="F60" i="7"/>
  <c r="F76" i="7" s="1"/>
  <c r="D31" i="7"/>
  <c r="G26" i="7"/>
  <c r="G63" i="7"/>
  <c r="G72" i="7"/>
  <c r="G54" i="7"/>
  <c r="G59" i="7" l="1"/>
  <c r="I59" i="7" s="1"/>
  <c r="G31" i="7"/>
  <c r="I31" i="7" s="1"/>
  <c r="D60" i="7"/>
  <c r="G60" i="7" s="1"/>
  <c r="D76" i="7" l="1"/>
  <c r="G76" i="7" s="1"/>
  <c r="I60" i="7"/>
  <c r="I76" i="7" l="1"/>
</calcChain>
</file>

<file path=xl/sharedStrings.xml><?xml version="1.0" encoding="utf-8"?>
<sst xmlns="http://schemas.openxmlformats.org/spreadsheetml/2006/main" count="86" uniqueCount="41">
  <si>
    <t xml:space="preserve">RESEARCH AND RELATED ACTIVITIES </t>
  </si>
  <si>
    <t>Unobligated Balance Available Start of Year</t>
  </si>
  <si>
    <t>Unobligated Balance Available End of Year</t>
  </si>
  <si>
    <t>NATIONAL SCIENCE BOARD</t>
  </si>
  <si>
    <t xml:space="preserve">OFFICE OF INSPECTOR GENERAL </t>
  </si>
  <si>
    <t xml:space="preserve">TOTAL, NATIONAL SCIENCE FOUNDATION </t>
  </si>
  <si>
    <t>Totals may not add due to rounding.</t>
  </si>
  <si>
    <t>Actual</t>
  </si>
  <si>
    <t>Request</t>
  </si>
  <si>
    <t>Amount</t>
  </si>
  <si>
    <t>Percent</t>
  </si>
  <si>
    <t xml:space="preserve">Appropriation </t>
  </si>
  <si>
    <t>Total Budgetary Resources</t>
  </si>
  <si>
    <t>EDUCATION AND HUMAN RESOURCES, H-1B</t>
  </si>
  <si>
    <t xml:space="preserve">Subtotal, R&amp;RA </t>
  </si>
  <si>
    <t>EDUCATION AND HUMAN RESOURCES</t>
  </si>
  <si>
    <t>Estimate</t>
  </si>
  <si>
    <t>Transferred to/from other funds</t>
  </si>
  <si>
    <t>Subtotal, MREFC</t>
  </si>
  <si>
    <t>DONATIONS</t>
  </si>
  <si>
    <t>Unobligated Balance - Expired</t>
  </si>
  <si>
    <t>Mandatory Programs (Special or Trust Fund)</t>
  </si>
  <si>
    <t>(Dollars in Millions)</t>
  </si>
  <si>
    <t>FY 2014</t>
  </si>
  <si>
    <t>FY 2015</t>
  </si>
  <si>
    <t>Sequestration Pursuant OMB M-13-06</t>
  </si>
  <si>
    <t>Subtotal, EHR</t>
  </si>
  <si>
    <t>Subtotal, AOAM</t>
  </si>
  <si>
    <t>FY 2016</t>
  </si>
  <si>
    <t>FY 2015 Estimate</t>
  </si>
  <si>
    <t>SUMMARY OF FY 2016 BUDGETARY RESOURCES BY ACCOUNT</t>
  </si>
  <si>
    <t>Subtotal, OIG</t>
  </si>
  <si>
    <t>Sequestration Previously Unavailable</t>
  </si>
  <si>
    <t>FY 2016 Request 
Change Over</t>
  </si>
  <si>
    <t>AGENCY OPERATIONS AND AWARD
   MANAGEMENT</t>
  </si>
  <si>
    <t>MAJOR RESEARCH EQUIPMENT &amp; 
   FACILITIES CONSTRUCTION</t>
  </si>
  <si>
    <r>
      <t>1</t>
    </r>
    <r>
      <rPr>
        <sz val="8"/>
        <rFont val="Arial"/>
        <family val="2"/>
      </rPr>
      <t>Adjustments include upward and downward adjustments to prior year obligations.</t>
    </r>
  </si>
  <si>
    <r>
      <t>Adjustments to Prior Year Accounts</t>
    </r>
    <r>
      <rPr>
        <vertAlign val="superscript"/>
        <sz val="11"/>
        <rFont val="Arial"/>
        <family val="2"/>
      </rPr>
      <t>1</t>
    </r>
  </si>
  <si>
    <r>
      <t>1</t>
    </r>
    <r>
      <rPr>
        <sz val="9"/>
        <rFont val="Arial"/>
        <family val="2"/>
      </rPr>
      <t>Adjustments include upward and downward adjustments to prior year obligations.</t>
    </r>
  </si>
  <si>
    <t xml:space="preserve">TOTAL DISCRETIONARY, NATIONAL SCIENCE 
   FOUNDATION </t>
  </si>
  <si>
    <t>Appropriation, Mandatory (H1-B Non-Immigrant 
   Petitioner Fees)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</si>
</sst>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;\(0.0%\)"/>
    <numFmt numFmtId="165" formatCode="0.0%"/>
    <numFmt numFmtId="166" formatCode="&quot;$&quot;#,##0.00"/>
    <numFmt numFmtId="167" formatCode="&quot;$&quot;#,##0"/>
    <numFmt numFmtId="168" formatCode="#,##0.00;\-#,##0.00;&quot;-&quot;??"/>
    <numFmt numFmtId="169" formatCode="&quot;$&quot;#,##0.00;\-&quot;$&quot;#,##0.00;&quot;-&quot;??"/>
    <numFmt numFmtId="174" formatCode="0.0%;\-0.0%;\”\-\“??"/>
    <numFmt numFmtId="175" formatCode="0.0%;\-0.0%;&quot;-&quot;??"/>
    <numFmt numFmtId="176" formatCode="[$-409]mmmm\ d\,\ yyyy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4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7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4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2" borderId="11" applyNumberFormat="0" applyFont="0" applyBorder="0" applyAlignment="0" applyProtection="0">
      <alignment horizontal="right" wrapText="1"/>
      <protection locked="0"/>
    </xf>
    <xf numFmtId="0" fontId="9" fillId="3" borderId="11" applyNumberFormat="0" applyBorder="0" applyProtection="0">
      <alignment horizontal="left" wrapText="1"/>
      <protection locked="0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0" applyNumberFormat="0" applyBorder="0" applyProtection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9" fillId="3" borderId="13" applyNumberFormat="0" applyBorder="0" applyProtection="0">
      <alignment horizontal="right" wrapText="1"/>
      <protection locked="0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0" applyNumberFormat="0" applyBorder="0" applyProtection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3" borderId="11" applyNumberFormat="0" applyBorder="0" applyProtection="0">
      <alignment horizontal="left" wrapText="1"/>
      <protection locked="0"/>
    </xf>
    <xf numFmtId="0" fontId="4" fillId="0" borderId="0" applyNumberFormat="0" applyBorder="0" applyProtection="0">
      <alignment horizontal="left" wrapText="1"/>
    </xf>
    <xf numFmtId="0" fontId="4" fillId="0" borderId="12" applyNumberFormat="0" applyBorder="0">
      <alignment horizontal="left" wrapText="1"/>
    </xf>
    <xf numFmtId="0" fontId="4" fillId="0" borderId="12" applyNumberFormat="0" applyBorder="0">
      <alignment horizontal="left" wrapText="1"/>
    </xf>
    <xf numFmtId="0" fontId="9" fillId="3" borderId="13" applyNumberFormat="0" applyBorder="0" applyProtection="0">
      <alignment horizontal="right" wrapText="1"/>
      <protection locked="0"/>
    </xf>
    <xf numFmtId="0" fontId="4" fillId="0" borderId="0" applyNumberFormat="0" applyBorder="0" applyProtection="0">
      <alignment horizontal="right" wrapText="1"/>
    </xf>
    <xf numFmtId="0" fontId="4" fillId="0" borderId="12" applyNumberFormat="0" applyBorder="0">
      <alignment horizontal="right" wrapText="1"/>
    </xf>
    <xf numFmtId="0" fontId="4" fillId="0" borderId="12" applyNumberFormat="0" applyBorder="0">
      <alignment horizontal="right" wrapText="1"/>
    </xf>
    <xf numFmtId="0" fontId="4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2" fillId="0" borderId="0"/>
    <xf numFmtId="0" fontId="4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4" applyNumberFormat="0" applyAlignment="0" applyProtection="0"/>
    <xf numFmtId="0" fontId="14" fillId="23" borderId="15" applyNumberFormat="0" applyAlignment="0" applyProtection="0"/>
    <xf numFmtId="44" fontId="4" fillId="0" borderId="0" applyFont="0" applyFill="0" applyBorder="0" applyAlignment="0" applyProtection="0"/>
    <xf numFmtId="0" fontId="4" fillId="0" borderId="16" applyNumberFormat="0" applyBorder="0">
      <alignment horizontal="left" wrapText="1"/>
    </xf>
    <xf numFmtId="0" fontId="4" fillId="0" borderId="16" applyNumberFormat="0" applyBorder="0">
      <alignment horizontal="left" wrapText="1"/>
    </xf>
    <xf numFmtId="0" fontId="4" fillId="0" borderId="0" applyNumberFormat="0" applyBorder="0" applyProtection="0">
      <alignment horizontal="left" wrapText="1"/>
    </xf>
    <xf numFmtId="0" fontId="4" fillId="0" borderId="16" applyNumberFormat="0" applyBorder="0">
      <alignment horizontal="left" wrapText="1"/>
    </xf>
    <xf numFmtId="0" fontId="4" fillId="0" borderId="0" applyNumberFormat="0" applyBorder="0" applyProtection="0">
      <alignment horizontal="left" wrapText="1"/>
    </xf>
    <xf numFmtId="0" fontId="4" fillId="0" borderId="16" applyNumberFormat="0" applyBorder="0">
      <alignment horizontal="right" wrapText="1"/>
    </xf>
    <xf numFmtId="0" fontId="4" fillId="0" borderId="16" applyNumberFormat="0" applyBorder="0">
      <alignment horizontal="right" wrapText="1"/>
    </xf>
    <xf numFmtId="0" fontId="4" fillId="0" borderId="0" applyNumberFormat="0" applyBorder="0" applyProtection="0">
      <alignment horizontal="right" wrapText="1"/>
    </xf>
    <xf numFmtId="0" fontId="4" fillId="0" borderId="16" applyNumberFormat="0" applyBorder="0">
      <alignment horizontal="right" wrapText="1"/>
    </xf>
    <xf numFmtId="0" fontId="4" fillId="0" borderId="0" applyNumberFormat="0" applyBorder="0" applyProtection="0">
      <alignment horizontal="right" wrapText="1"/>
    </xf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4" applyNumberFormat="0" applyAlignment="0" applyProtection="0"/>
    <xf numFmtId="0" fontId="21" fillId="0" borderId="20" applyNumberFormat="0" applyFill="0" applyAlignment="0" applyProtection="0"/>
    <xf numFmtId="0" fontId="22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1" fillId="0" borderId="0"/>
    <xf numFmtId="0" fontId="4" fillId="25" borderId="21" applyNumberFormat="0" applyFont="0" applyAlignment="0" applyProtection="0"/>
    <xf numFmtId="0" fontId="23" fillId="22" borderId="22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96">
    <xf numFmtId="0" fontId="0" fillId="0" borderId="0" xfId="0"/>
    <xf numFmtId="164" fontId="7" fillId="0" borderId="0" xfId="3" applyNumberFormat="1" applyFont="1" applyFill="1" applyBorder="1"/>
    <xf numFmtId="0" fontId="4" fillId="0" borderId="0" xfId="52" applyFont="1" applyFill="1"/>
    <xf numFmtId="166" fontId="4" fillId="0" borderId="0" xfId="52" applyNumberFormat="1" applyFont="1" applyFill="1"/>
    <xf numFmtId="0" fontId="7" fillId="0" borderId="0" xfId="3" applyFont="1" applyFill="1" applyBorder="1"/>
    <xf numFmtId="5" fontId="7" fillId="0" borderId="0" xfId="3" applyNumberFormat="1" applyFont="1" applyFill="1" applyBorder="1"/>
    <xf numFmtId="0" fontId="31" fillId="0" borderId="0" xfId="3" applyFont="1" applyFill="1" applyBorder="1"/>
    <xf numFmtId="0" fontId="32" fillId="0" borderId="0" xfId="52" applyFont="1" applyFill="1" applyAlignment="1" applyProtection="1">
      <alignment horizontal="right"/>
    </xf>
    <xf numFmtId="0" fontId="32" fillId="0" borderId="0" xfId="52" applyFont="1" applyFill="1"/>
    <xf numFmtId="37" fontId="32" fillId="0" borderId="9" xfId="52" applyNumberFormat="1" applyFont="1" applyFill="1" applyBorder="1" applyAlignment="1" applyProtection="1">
      <alignment vertical="top" wrapText="1"/>
    </xf>
    <xf numFmtId="0" fontId="32" fillId="0" borderId="0" xfId="52" applyFont="1" applyFill="1" applyAlignment="1">
      <alignment horizontal="right"/>
    </xf>
    <xf numFmtId="0" fontId="33" fillId="0" borderId="0" xfId="52" applyFont="1" applyFill="1"/>
    <xf numFmtId="0" fontId="33" fillId="0" borderId="1" xfId="52" applyFont="1" applyFill="1" applyBorder="1"/>
    <xf numFmtId="5" fontId="31" fillId="0" borderId="1" xfId="3" applyNumberFormat="1" applyFont="1" applyFill="1" applyBorder="1" applyAlignment="1">
      <alignment horizontal="right"/>
    </xf>
    <xf numFmtId="5" fontId="32" fillId="0" borderId="1" xfId="3" applyNumberFormat="1" applyFont="1" applyFill="1" applyBorder="1" applyAlignment="1">
      <alignment horizontal="right"/>
    </xf>
    <xf numFmtId="5" fontId="31" fillId="0" borderId="1" xfId="3" applyNumberFormat="1" applyFont="1" applyFill="1" applyBorder="1" applyAlignment="1">
      <alignment horizontal="center"/>
    </xf>
    <xf numFmtId="164" fontId="31" fillId="0" borderId="1" xfId="3" applyNumberFormat="1" applyFont="1" applyFill="1" applyBorder="1" applyAlignment="1">
      <alignment horizontal="center"/>
    </xf>
    <xf numFmtId="0" fontId="34" fillId="0" borderId="0" xfId="3" applyFont="1" applyFill="1" applyBorder="1"/>
    <xf numFmtId="5" fontId="32" fillId="0" borderId="0" xfId="3" applyNumberFormat="1" applyFont="1" applyFill="1" applyBorder="1" applyAlignment="1">
      <alignment horizontal="right"/>
    </xf>
    <xf numFmtId="5" fontId="32" fillId="0" borderId="0" xfId="3" applyNumberFormat="1" applyFont="1" applyFill="1" applyBorder="1" applyAlignment="1">
      <alignment horizontal="center"/>
    </xf>
    <xf numFmtId="164" fontId="32" fillId="0" borderId="0" xfId="3" applyNumberFormat="1" applyFont="1" applyFill="1" applyBorder="1" applyAlignment="1">
      <alignment horizontal="right"/>
    </xf>
    <xf numFmtId="169" fontId="33" fillId="0" borderId="0" xfId="3" applyNumberFormat="1" applyFont="1" applyFill="1" applyBorder="1"/>
    <xf numFmtId="0" fontId="33" fillId="0" borderId="0" xfId="3" applyFont="1" applyFill="1" applyBorder="1"/>
    <xf numFmtId="175" fontId="33" fillId="0" borderId="0" xfId="3" applyNumberFormat="1" applyFont="1" applyFill="1" applyBorder="1"/>
    <xf numFmtId="168" fontId="33" fillId="0" borderId="0" xfId="3" applyNumberFormat="1" applyFont="1" applyFill="1" applyBorder="1"/>
    <xf numFmtId="5" fontId="33" fillId="0" borderId="0" xfId="3" applyNumberFormat="1" applyFont="1" applyFill="1" applyBorder="1"/>
    <xf numFmtId="174" fontId="33" fillId="0" borderId="0" xfId="3" applyNumberFormat="1" applyFont="1" applyFill="1" applyBorder="1"/>
    <xf numFmtId="164" fontId="33" fillId="0" borderId="0" xfId="3" applyNumberFormat="1" applyFont="1" applyFill="1" applyBorder="1"/>
    <xf numFmtId="0" fontId="32" fillId="0" borderId="7" xfId="3" applyFont="1" applyFill="1" applyBorder="1"/>
    <xf numFmtId="168" fontId="33" fillId="0" borderId="7" xfId="3" applyNumberFormat="1" applyFont="1" applyFill="1" applyBorder="1"/>
    <xf numFmtId="5" fontId="33" fillId="0" borderId="7" xfId="3" applyNumberFormat="1" applyFont="1" applyFill="1" applyBorder="1"/>
    <xf numFmtId="174" fontId="33" fillId="0" borderId="7" xfId="3" applyNumberFormat="1" applyFont="1" applyFill="1" applyBorder="1"/>
    <xf numFmtId="166" fontId="33" fillId="0" borderId="0" xfId="52" applyNumberFormat="1" applyFont="1" applyFill="1"/>
    <xf numFmtId="0" fontId="32" fillId="0" borderId="2" xfId="3" applyFont="1" applyFill="1" applyBorder="1"/>
    <xf numFmtId="169" fontId="33" fillId="0" borderId="2" xfId="3" applyNumberFormat="1" applyFont="1" applyFill="1" applyBorder="1"/>
    <xf numFmtId="5" fontId="33" fillId="0" borderId="2" xfId="3" applyNumberFormat="1" applyFont="1" applyFill="1" applyBorder="1"/>
    <xf numFmtId="175" fontId="33" fillId="0" borderId="2" xfId="3" applyNumberFormat="1" applyFont="1" applyFill="1" applyBorder="1"/>
    <xf numFmtId="43" fontId="33" fillId="0" borderId="0" xfId="1" applyFont="1" applyFill="1" applyBorder="1"/>
    <xf numFmtId="168" fontId="33" fillId="0" borderId="1" xfId="3" applyNumberFormat="1" applyFont="1" applyFill="1" applyBorder="1"/>
    <xf numFmtId="0" fontId="34" fillId="0" borderId="0" xfId="3" applyFont="1" applyFill="1" applyBorder="1" applyAlignment="1">
      <alignment wrapText="1"/>
    </xf>
    <xf numFmtId="4" fontId="33" fillId="0" borderId="0" xfId="3" applyNumberFormat="1" applyFont="1" applyFill="1" applyBorder="1"/>
    <xf numFmtId="0" fontId="33" fillId="0" borderId="1" xfId="3" applyFont="1" applyFill="1" applyBorder="1"/>
    <xf numFmtId="5" fontId="33" fillId="0" borderId="1" xfId="3" applyNumberFormat="1" applyFont="1" applyFill="1" applyBorder="1"/>
    <xf numFmtId="164" fontId="33" fillId="0" borderId="1" xfId="3" applyNumberFormat="1" applyFont="1" applyFill="1" applyBorder="1"/>
    <xf numFmtId="165" fontId="33" fillId="0" borderId="0" xfId="3" applyNumberFormat="1" applyFont="1" applyFill="1" applyBorder="1"/>
    <xf numFmtId="168" fontId="33" fillId="0" borderId="1" xfId="1" applyNumberFormat="1" applyFont="1" applyFill="1" applyBorder="1"/>
    <xf numFmtId="0" fontId="32" fillId="0" borderId="0" xfId="3" applyFont="1" applyFill="1" applyBorder="1"/>
    <xf numFmtId="168" fontId="33" fillId="0" borderId="0" xfId="1" applyNumberFormat="1" applyFont="1" applyFill="1" applyBorder="1"/>
    <xf numFmtId="0" fontId="32" fillId="0" borderId="3" xfId="3" applyFont="1" applyFill="1" applyBorder="1"/>
    <xf numFmtId="0" fontId="35" fillId="0" borderId="0" xfId="52" applyFont="1" applyFill="1" applyAlignment="1">
      <alignment wrapText="1"/>
    </xf>
    <xf numFmtId="0" fontId="33" fillId="0" borderId="0" xfId="3" applyFont="1" applyFill="1" applyBorder="1" applyAlignment="1"/>
    <xf numFmtId="5" fontId="33" fillId="0" borderId="0" xfId="3" applyNumberFormat="1" applyFont="1" applyFill="1" applyBorder="1" applyAlignment="1"/>
    <xf numFmtId="164" fontId="33" fillId="0" borderId="0" xfId="3" applyNumberFormat="1" applyFont="1" applyFill="1" applyBorder="1" applyAlignment="1"/>
    <xf numFmtId="5" fontId="32" fillId="0" borderId="1" xfId="3" applyNumberFormat="1" applyFont="1" applyFill="1" applyBorder="1" applyAlignment="1">
      <alignment horizontal="center"/>
    </xf>
    <xf numFmtId="164" fontId="32" fillId="0" borderId="1" xfId="3" applyNumberFormat="1" applyFont="1" applyFill="1" applyBorder="1" applyAlignment="1">
      <alignment horizontal="center"/>
    </xf>
    <xf numFmtId="4" fontId="33" fillId="0" borderId="0" xfId="52" applyNumberFormat="1" applyFont="1" applyFill="1" applyAlignment="1">
      <alignment vertical="top"/>
    </xf>
    <xf numFmtId="0" fontId="33" fillId="0" borderId="0" xfId="52" applyFont="1" applyFill="1" applyAlignment="1">
      <alignment vertical="top"/>
    </xf>
    <xf numFmtId="167" fontId="33" fillId="0" borderId="0" xfId="3" applyNumberFormat="1" applyFont="1" applyFill="1" applyBorder="1"/>
    <xf numFmtId="4" fontId="33" fillId="0" borderId="0" xfId="1" applyNumberFormat="1" applyFont="1" applyFill="1" applyBorder="1"/>
    <xf numFmtId="4" fontId="33" fillId="0" borderId="0" xfId="52" applyNumberFormat="1" applyFont="1" applyFill="1"/>
    <xf numFmtId="168" fontId="33" fillId="0" borderId="7" xfId="1" applyNumberFormat="1" applyFont="1" applyFill="1" applyBorder="1"/>
    <xf numFmtId="0" fontId="33" fillId="0" borderId="0" xfId="52" applyFont="1" applyFill="1" applyAlignment="1">
      <alignment wrapText="1"/>
    </xf>
    <xf numFmtId="0" fontId="32" fillId="0" borderId="10" xfId="3" applyFont="1" applyFill="1" applyBorder="1"/>
    <xf numFmtId="169" fontId="33" fillId="0" borderId="10" xfId="3" applyNumberFormat="1" applyFont="1" applyFill="1" applyBorder="1"/>
    <xf numFmtId="5" fontId="33" fillId="0" borderId="10" xfId="3" applyNumberFormat="1" applyFont="1" applyFill="1" applyBorder="1"/>
    <xf numFmtId="175" fontId="33" fillId="0" borderId="10" xfId="3" applyNumberFormat="1" applyFont="1" applyFill="1" applyBorder="1"/>
    <xf numFmtId="166" fontId="33" fillId="0" borderId="0" xfId="3" applyNumberFormat="1" applyFont="1" applyFill="1" applyBorder="1"/>
    <xf numFmtId="0" fontId="32" fillId="0" borderId="5" xfId="3" applyFont="1" applyFill="1" applyBorder="1"/>
    <xf numFmtId="5" fontId="33" fillId="0" borderId="5" xfId="3" applyNumberFormat="1" applyFont="1" applyFill="1" applyBorder="1"/>
    <xf numFmtId="175" fontId="33" fillId="0" borderId="5" xfId="3" applyNumberFormat="1" applyFont="1" applyFill="1" applyBorder="1"/>
    <xf numFmtId="0" fontId="34" fillId="0" borderId="6" xfId="3" applyFont="1" applyFill="1" applyBorder="1"/>
    <xf numFmtId="169" fontId="33" fillId="0" borderId="6" xfId="3" applyNumberFormat="1" applyFont="1" applyFill="1" applyBorder="1"/>
    <xf numFmtId="175" fontId="33" fillId="0" borderId="6" xfId="3" applyNumberFormat="1" applyFont="1" applyFill="1" applyBorder="1"/>
    <xf numFmtId="0" fontId="36" fillId="0" borderId="0" xfId="3" applyFont="1" applyFill="1" applyBorder="1"/>
    <xf numFmtId="5" fontId="36" fillId="0" borderId="0" xfId="3" applyNumberFormat="1" applyFont="1" applyFill="1" applyBorder="1"/>
    <xf numFmtId="164" fontId="36" fillId="0" borderId="0" xfId="3" applyNumberFormat="1" applyFont="1" applyFill="1" applyBorder="1"/>
    <xf numFmtId="169" fontId="33" fillId="0" borderId="0" xfId="3" applyNumberFormat="1" applyFont="1" applyFill="1" applyBorder="1" applyAlignment="1">
      <alignment vertical="top"/>
    </xf>
    <xf numFmtId="5" fontId="33" fillId="0" borderId="0" xfId="3" applyNumberFormat="1" applyFont="1" applyFill="1" applyBorder="1" applyAlignment="1">
      <alignment vertical="top"/>
    </xf>
    <xf numFmtId="175" fontId="33" fillId="0" borderId="0" xfId="3" applyNumberFormat="1" applyFont="1" applyFill="1" applyBorder="1" applyAlignment="1">
      <alignment vertical="top"/>
    </xf>
    <xf numFmtId="0" fontId="34" fillId="0" borderId="4" xfId="3" applyFont="1" applyFill="1" applyBorder="1" applyAlignment="1">
      <alignment wrapText="1"/>
    </xf>
    <xf numFmtId="169" fontId="33" fillId="0" borderId="4" xfId="3" applyNumberFormat="1" applyFont="1" applyFill="1" applyBorder="1" applyAlignment="1">
      <alignment vertical="top"/>
    </xf>
    <xf numFmtId="167" fontId="33" fillId="0" borderId="4" xfId="3" applyNumberFormat="1" applyFont="1" applyFill="1" applyBorder="1" applyAlignment="1">
      <alignment vertical="top"/>
    </xf>
    <xf numFmtId="175" fontId="33" fillId="0" borderId="4" xfId="3" applyNumberFormat="1" applyFont="1" applyFill="1" applyBorder="1" applyAlignment="1">
      <alignment vertical="top"/>
    </xf>
    <xf numFmtId="0" fontId="29" fillId="0" borderId="0" xfId="52" applyNumberFormat="1" applyFont="1" applyAlignment="1">
      <alignment wrapText="1"/>
    </xf>
    <xf numFmtId="0" fontId="28" fillId="0" borderId="0" xfId="52" applyFont="1" applyAlignment="1">
      <alignment wrapText="1"/>
    </xf>
    <xf numFmtId="0" fontId="27" fillId="0" borderId="0" xfId="3" applyFont="1" applyFill="1" applyBorder="1" applyAlignment="1">
      <alignment horizontal="center"/>
    </xf>
    <xf numFmtId="5" fontId="8" fillId="0" borderId="8" xfId="3" applyNumberFormat="1" applyFont="1" applyFill="1" applyBorder="1" applyAlignment="1">
      <alignment horizontal="center"/>
    </xf>
    <xf numFmtId="0" fontId="32" fillId="0" borderId="9" xfId="52" applyFont="1" applyFill="1" applyBorder="1" applyAlignment="1">
      <alignment horizontal="center" wrapText="1"/>
    </xf>
    <xf numFmtId="0" fontId="32" fillId="0" borderId="9" xfId="52" applyFont="1" applyFill="1" applyBorder="1" applyAlignment="1">
      <alignment horizontal="center"/>
    </xf>
    <xf numFmtId="0" fontId="32" fillId="0" borderId="0" xfId="52" applyFont="1" applyFill="1" applyBorder="1" applyAlignment="1">
      <alignment horizontal="center"/>
    </xf>
    <xf numFmtId="0" fontId="37" fillId="0" borderId="0" xfId="52" applyFont="1" applyFill="1" applyAlignment="1">
      <alignment wrapText="1"/>
    </xf>
    <xf numFmtId="0" fontId="30" fillId="0" borderId="0" xfId="3" applyFont="1" applyFill="1" applyBorder="1" applyAlignment="1">
      <alignment horizontal="center"/>
    </xf>
    <xf numFmtId="5" fontId="4" fillId="0" borderId="8" xfId="3" applyNumberFormat="1" applyFont="1" applyFill="1" applyBorder="1" applyAlignment="1">
      <alignment horizontal="center"/>
    </xf>
    <xf numFmtId="0" fontId="29" fillId="0" borderId="0" xfId="52" applyFont="1" applyFill="1" applyAlignment="1">
      <alignment wrapText="1"/>
    </xf>
    <xf numFmtId="0" fontId="28" fillId="0" borderId="0" xfId="52" applyFont="1" applyFill="1" applyAlignment="1">
      <alignment wrapText="1"/>
    </xf>
    <xf numFmtId="0" fontId="29" fillId="0" borderId="0" xfId="2" applyFont="1" applyFill="1" applyAlignment="1">
      <alignment horizontal="justify"/>
    </xf>
  </cellXfs>
  <cellStyles count="177">
    <cellStyle name="20% - Accent1 2" xfId="109"/>
    <cellStyle name="20% - Accent2 2" xfId="110"/>
    <cellStyle name="20% - Accent3 2" xfId="111"/>
    <cellStyle name="20% - Accent4 2" xfId="112"/>
    <cellStyle name="20% - Accent5 2" xfId="113"/>
    <cellStyle name="20% - Accent6 2" xfId="114"/>
    <cellStyle name="40% - Accent1 2" xfId="115"/>
    <cellStyle name="40% - Accent2 2" xfId="116"/>
    <cellStyle name="40% - Accent3 2" xfId="117"/>
    <cellStyle name="40% - Accent4 2" xfId="118"/>
    <cellStyle name="40% - Accent5 2" xfId="119"/>
    <cellStyle name="40% - Accent6 2" xfId="120"/>
    <cellStyle name="60% - Accent1 2" xfId="121"/>
    <cellStyle name="60% - Accent2 2" xfId="122"/>
    <cellStyle name="60% - Accent3 2" xfId="123"/>
    <cellStyle name="60% - Accent4 2" xfId="124"/>
    <cellStyle name="60% - Accent5 2" xfId="125"/>
    <cellStyle name="60% - Accent6 2" xfId="126"/>
    <cellStyle name="Accent1 2" xfId="127"/>
    <cellStyle name="Accent2 2" xfId="128"/>
    <cellStyle name="Accent3 2" xfId="129"/>
    <cellStyle name="Accent4 2" xfId="130"/>
    <cellStyle name="Accent5 2" xfId="131"/>
    <cellStyle name="Accent6 2" xfId="132"/>
    <cellStyle name="Bad 2" xfId="133"/>
    <cellStyle name="Calculation 2" xfId="134"/>
    <cellStyle name="Check Cell 2" xfId="135"/>
    <cellStyle name="Comma" xfId="1" builtinId="3"/>
    <cellStyle name="Comma 2" xfId="6"/>
    <cellStyle name="Comma 2 2" xfId="12"/>
    <cellStyle name="Comma 2 3" xfId="13"/>
    <cellStyle name="Comma 2 4" xfId="14"/>
    <cellStyle name="Comma 2 5" xfId="15"/>
    <cellStyle name="Comma 2 6" xfId="16"/>
    <cellStyle name="Comma 2 7" xfId="17"/>
    <cellStyle name="Comma 2 8" xfId="18"/>
    <cellStyle name="Comma 3" xfId="7"/>
    <cellStyle name="Comma 3 2" xfId="19"/>
    <cellStyle name="Comma 4" xfId="8"/>
    <cellStyle name="Comma 4 2" xfId="74"/>
    <cellStyle name="Comma 5" xfId="75"/>
    <cellStyle name="Comma 6" xfId="106"/>
    <cellStyle name="Currency 2" xfId="20"/>
    <cellStyle name="Currency 2 2" xfId="76"/>
    <cellStyle name="Currency 2 3" xfId="136"/>
    <cellStyle name="Currency 3" xfId="21"/>
    <cellStyle name="Currency 3 2" xfId="77"/>
    <cellStyle name="Currency 4" xfId="78"/>
    <cellStyle name="Currency 4 2" xfId="79"/>
    <cellStyle name="EISColor" xfId="22"/>
    <cellStyle name="EISTitleL" xfId="23"/>
    <cellStyle name="EISTitleL 10" xfId="24"/>
    <cellStyle name="EISTitleL 11" xfId="25"/>
    <cellStyle name="EISTitleL 12" xfId="26"/>
    <cellStyle name="EISTitleL 13" xfId="27"/>
    <cellStyle name="EISTitleL 14" xfId="28"/>
    <cellStyle name="EISTitleL 15" xfId="80"/>
    <cellStyle name="EISTitleL 16" xfId="81"/>
    <cellStyle name="EISTitleL 17" xfId="137"/>
    <cellStyle name="EISTitleL 18" xfId="138"/>
    <cellStyle name="EISTitleL 19" xfId="139"/>
    <cellStyle name="EISTitleL 2" xfId="29"/>
    <cellStyle name="EISTitleL 2 2" xfId="82"/>
    <cellStyle name="EISTitleL 20" xfId="140"/>
    <cellStyle name="EISTitleL 21" xfId="141"/>
    <cellStyle name="EISTitleL 3" xfId="30"/>
    <cellStyle name="EISTitleL 3 2" xfId="83"/>
    <cellStyle name="EISTitleL 4" xfId="31"/>
    <cellStyle name="EISTitleL 5" xfId="32"/>
    <cellStyle name="EISTitleL 6" xfId="33"/>
    <cellStyle name="EISTitleL 7" xfId="34"/>
    <cellStyle name="EISTitleL 8" xfId="35"/>
    <cellStyle name="EISTitleL 9" xfId="36"/>
    <cellStyle name="EISTitleR" xfId="37"/>
    <cellStyle name="EISTitleR 10" xfId="38"/>
    <cellStyle name="EISTitleR 11" xfId="39"/>
    <cellStyle name="EISTitleR 12" xfId="40"/>
    <cellStyle name="EISTitleR 13" xfId="41"/>
    <cellStyle name="EISTitleR 14" xfId="42"/>
    <cellStyle name="EISTitleR 15" xfId="84"/>
    <cellStyle name="EISTitleR 16" xfId="85"/>
    <cellStyle name="EISTitleR 17" xfId="142"/>
    <cellStyle name="EISTitleR 18" xfId="143"/>
    <cellStyle name="EISTitleR 19" xfId="144"/>
    <cellStyle name="EISTitleR 2" xfId="43"/>
    <cellStyle name="EISTitleR 2 2" xfId="86"/>
    <cellStyle name="EISTitleR 20" xfId="145"/>
    <cellStyle name="EISTitleR 21" xfId="146"/>
    <cellStyle name="EISTitleR 3" xfId="44"/>
    <cellStyle name="EISTitleR 3 2" xfId="87"/>
    <cellStyle name="EISTitleR 4" xfId="45"/>
    <cellStyle name="EISTitleR 5" xfId="46"/>
    <cellStyle name="EISTitleR 6" xfId="47"/>
    <cellStyle name="EISTitleR 7" xfId="48"/>
    <cellStyle name="EISTitleR 8" xfId="49"/>
    <cellStyle name="EISTitleR 9" xfId="50"/>
    <cellStyle name="EISTitleR_MREFC Detail (2)" xfId="51"/>
    <cellStyle name="Explanatory Text 2" xfId="147"/>
    <cellStyle name="Good 2" xfId="148"/>
    <cellStyle name="Heading 1 2" xfId="149"/>
    <cellStyle name="Heading 2 2" xfId="150"/>
    <cellStyle name="Heading 3 2" xfId="151"/>
    <cellStyle name="Heading 4 2" xfId="152"/>
    <cellStyle name="Input 2" xfId="153"/>
    <cellStyle name="Linked Cell 2" xfId="154"/>
    <cellStyle name="Neutral 2" xfId="155"/>
    <cellStyle name="Normal" xfId="0" builtinId="0"/>
    <cellStyle name="Normal 10" xfId="52"/>
    <cellStyle name="Normal 11" xfId="11"/>
    <cellStyle name="Normal 11 2" xfId="108"/>
    <cellStyle name="Normal 12" xfId="88"/>
    <cellStyle name="Normal 12 2" xfId="89"/>
    <cellStyle name="Normal 12 3" xfId="90"/>
    <cellStyle name="Normal 13" xfId="91"/>
    <cellStyle name="Normal 13 2" xfId="92"/>
    <cellStyle name="Normal 13 3" xfId="156"/>
    <cellStyle name="Normal 14" xfId="107"/>
    <cellStyle name="Normal 14 2" xfId="105"/>
    <cellStyle name="Normal 15" xfId="157"/>
    <cellStyle name="Normal 16" xfId="158"/>
    <cellStyle name="Normal 17" xfId="159"/>
    <cellStyle name="Normal 18" xfId="160"/>
    <cellStyle name="Normal 2" xfId="4"/>
    <cellStyle name="Normal 2 2" xfId="9"/>
    <cellStyle name="Normal 2 2 2" xfId="93"/>
    <cellStyle name="Normal 2 3" xfId="94"/>
    <cellStyle name="Normal 2 3 2" xfId="95"/>
    <cellStyle name="Normal 2 4" xfId="96"/>
    <cellStyle name="Normal 2 5" xfId="97"/>
    <cellStyle name="Normal 2 6" xfId="98"/>
    <cellStyle name="Normal 3" xfId="5"/>
    <cellStyle name="Normal 3 10" xfId="53"/>
    <cellStyle name="Normal 3 11" xfId="99"/>
    <cellStyle name="Normal 3 2" xfId="54"/>
    <cellStyle name="Normal 3 3" xfId="55"/>
    <cellStyle name="Normal 3 4" xfId="56"/>
    <cellStyle name="Normal 3 5" xfId="57"/>
    <cellStyle name="Normal 3 6" xfId="58"/>
    <cellStyle name="Normal 3 7" xfId="59"/>
    <cellStyle name="Normal 3 8" xfId="60"/>
    <cellStyle name="Normal 3 9" xfId="61"/>
    <cellStyle name="Normal 4" xfId="10"/>
    <cellStyle name="Normal 4 2" xfId="161"/>
    <cellStyle name="Normal 4 3" xfId="162"/>
    <cellStyle name="Normal 5" xfId="62"/>
    <cellStyle name="Normal 5 2" xfId="163"/>
    <cellStyle name="Normal 5 3" xfId="164"/>
    <cellStyle name="Normal 6" xfId="63"/>
    <cellStyle name="Normal 6 2" xfId="165"/>
    <cellStyle name="Normal 6 3" xfId="166"/>
    <cellStyle name="Normal 6 4" xfId="167"/>
    <cellStyle name="Normal 7" xfId="64"/>
    <cellStyle name="Normal 7 2" xfId="168"/>
    <cellStyle name="Normal 8" xfId="65"/>
    <cellStyle name="Normal 8 2" xfId="66"/>
    <cellStyle name="Normal 9" xfId="67"/>
    <cellStyle name="Normal 9 2" xfId="100"/>
    <cellStyle name="Normal_RRANEW" xfId="2"/>
    <cellStyle name="Normal_SUMTBLEB" xfId="3"/>
    <cellStyle name="Note 2" xfId="169"/>
    <cellStyle name="Output 2" xfId="170"/>
    <cellStyle name="Percent 2" xfId="68"/>
    <cellStyle name="Percent 2 2" xfId="101"/>
    <cellStyle name="Percent 2 3" xfId="171"/>
    <cellStyle name="Percent 2 4" xfId="172"/>
    <cellStyle name="Percent 3" xfId="69"/>
    <cellStyle name="Percent 3 2" xfId="70"/>
    <cellStyle name="Percent 3 3" xfId="173"/>
    <cellStyle name="Percent 4" xfId="71"/>
    <cellStyle name="Percent 5" xfId="72"/>
    <cellStyle name="Percent 5 2" xfId="102"/>
    <cellStyle name="Percent 6" xfId="73"/>
    <cellStyle name="Percent 7" xfId="103"/>
    <cellStyle name="Percent 7 2" xfId="104"/>
    <cellStyle name="Title 2" xfId="174"/>
    <cellStyle name="Total 2" xfId="175"/>
    <cellStyle name="Warning Text 2" xfId="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zoomScale="80" zoomScaleNormal="80" workbookViewId="0">
      <selection sqref="A1:I1"/>
    </sheetView>
  </sheetViews>
  <sheetFormatPr defaultColWidth="9.08984375" defaultRowHeight="15.75" customHeight="1" x14ac:dyDescent="0.25"/>
  <cols>
    <col min="1" max="1" width="52.81640625" style="2" customWidth="1"/>
    <col min="2" max="2" width="12.08984375" style="2" customWidth="1"/>
    <col min="3" max="3" width="1.08984375" style="2" customWidth="1"/>
    <col min="4" max="4" width="11.36328125" style="2" bestFit="1" customWidth="1"/>
    <col min="5" max="5" width="1.08984375" style="2" customWidth="1"/>
    <col min="6" max="6" width="10.453125" style="2" customWidth="1"/>
    <col min="7" max="7" width="11" style="2" customWidth="1"/>
    <col min="8" max="8" width="1.36328125" style="2" customWidth="1"/>
    <col min="9" max="9" width="9" style="2" customWidth="1"/>
    <col min="10" max="16384" width="9.08984375" style="2"/>
  </cols>
  <sheetData>
    <row r="1" spans="1:9" ht="18" customHeight="1" x14ac:dyDescent="0.35">
      <c r="A1" s="85" t="s">
        <v>30</v>
      </c>
      <c r="B1" s="85"/>
      <c r="C1" s="85"/>
      <c r="D1" s="85"/>
      <c r="E1" s="85"/>
      <c r="F1" s="85"/>
      <c r="G1" s="85"/>
      <c r="H1" s="85"/>
      <c r="I1" s="85"/>
    </row>
    <row r="2" spans="1:9" ht="15" customHeight="1" thickBot="1" x14ac:dyDescent="0.3">
      <c r="A2" s="86" t="s">
        <v>22</v>
      </c>
      <c r="B2" s="86"/>
      <c r="C2" s="86"/>
      <c r="D2" s="86"/>
      <c r="E2" s="86"/>
      <c r="F2" s="86"/>
      <c r="G2" s="86"/>
      <c r="H2" s="86"/>
      <c r="I2" s="86"/>
    </row>
    <row r="3" spans="1:9" s="11" customFormat="1" ht="30" customHeight="1" thickTop="1" x14ac:dyDescent="0.3">
      <c r="A3" s="6"/>
      <c r="B3" s="7"/>
      <c r="C3" s="8"/>
      <c r="D3" s="9"/>
      <c r="E3" s="8"/>
      <c r="F3" s="10"/>
      <c r="G3" s="87" t="s">
        <v>33</v>
      </c>
      <c r="H3" s="88"/>
      <c r="I3" s="88"/>
    </row>
    <row r="4" spans="1:9" s="11" customFormat="1" ht="15" customHeight="1" x14ac:dyDescent="0.3">
      <c r="A4" s="6"/>
      <c r="B4" s="10" t="s">
        <v>23</v>
      </c>
      <c r="C4" s="8"/>
      <c r="D4" s="10" t="s">
        <v>24</v>
      </c>
      <c r="E4" s="8"/>
      <c r="F4" s="10" t="s">
        <v>28</v>
      </c>
      <c r="G4" s="89" t="s">
        <v>29</v>
      </c>
      <c r="H4" s="89"/>
      <c r="I4" s="89"/>
    </row>
    <row r="5" spans="1:9" s="11" customFormat="1" ht="12" customHeight="1" x14ac:dyDescent="0.3">
      <c r="A5" s="12"/>
      <c r="B5" s="13" t="s">
        <v>7</v>
      </c>
      <c r="C5" s="13"/>
      <c r="D5" s="14" t="s">
        <v>16</v>
      </c>
      <c r="E5" s="13"/>
      <c r="F5" s="13" t="s">
        <v>8</v>
      </c>
      <c r="G5" s="13" t="s">
        <v>9</v>
      </c>
      <c r="H5" s="15"/>
      <c r="I5" s="16" t="s">
        <v>10</v>
      </c>
    </row>
    <row r="6" spans="1:9" s="11" customFormat="1" ht="16.5" customHeight="1" x14ac:dyDescent="0.3">
      <c r="A6" s="17" t="s">
        <v>0</v>
      </c>
      <c r="B6" s="18"/>
      <c r="C6" s="18"/>
      <c r="D6" s="18"/>
      <c r="E6" s="18"/>
      <c r="F6" s="18"/>
      <c r="G6" s="18"/>
      <c r="H6" s="19"/>
      <c r="I6" s="20"/>
    </row>
    <row r="7" spans="1:9" s="11" customFormat="1" ht="15.75" customHeight="1" x14ac:dyDescent="0.3">
      <c r="A7" s="11" t="s">
        <v>11</v>
      </c>
      <c r="B7" s="21">
        <v>5808.92</v>
      </c>
      <c r="C7" s="21"/>
      <c r="D7" s="21">
        <v>5933.65</v>
      </c>
      <c r="E7" s="21"/>
      <c r="F7" s="21">
        <v>6186.3</v>
      </c>
      <c r="G7" s="21">
        <f>F7-D7</f>
        <v>252.65000000000055</v>
      </c>
      <c r="H7" s="22"/>
      <c r="I7" s="23">
        <f>IF(D7=0,"N/A  ",G7/D7)</f>
        <v>4.2579188189394483E-2</v>
      </c>
    </row>
    <row r="8" spans="1:9" s="11" customFormat="1" ht="12.75" customHeight="1" x14ac:dyDescent="0.3">
      <c r="A8" s="22" t="s">
        <v>1</v>
      </c>
      <c r="B8" s="24">
        <v>10.16</v>
      </c>
      <c r="C8" s="24"/>
      <c r="D8" s="24">
        <f>B9*-1</f>
        <v>57.66</v>
      </c>
      <c r="E8" s="24"/>
      <c r="F8" s="24"/>
      <c r="G8" s="24">
        <f>F8-D8</f>
        <v>-57.66</v>
      </c>
      <c r="H8" s="25"/>
      <c r="I8" s="26"/>
    </row>
    <row r="9" spans="1:9" s="11" customFormat="1" ht="15.75" customHeight="1" x14ac:dyDescent="0.3">
      <c r="A9" s="22" t="s">
        <v>2</v>
      </c>
      <c r="B9" s="24">
        <v>-57.66</v>
      </c>
      <c r="C9" s="24"/>
      <c r="D9" s="24"/>
      <c r="E9" s="24"/>
      <c r="F9" s="24"/>
      <c r="G9" s="24"/>
      <c r="H9" s="25"/>
      <c r="I9" s="27"/>
    </row>
    <row r="10" spans="1:9" s="11" customFormat="1" ht="15.75" customHeight="1" x14ac:dyDescent="0.3">
      <c r="A10" s="22" t="s">
        <v>37</v>
      </c>
      <c r="B10" s="24">
        <f>21.31-0.13</f>
        <v>21.18</v>
      </c>
      <c r="C10" s="24"/>
      <c r="D10" s="24"/>
      <c r="E10" s="24"/>
      <c r="F10" s="24"/>
      <c r="G10" s="24"/>
      <c r="H10" s="25"/>
      <c r="I10" s="27"/>
    </row>
    <row r="11" spans="1:9" s="11" customFormat="1" ht="15.75" customHeight="1" x14ac:dyDescent="0.3">
      <c r="A11" s="28" t="s">
        <v>14</v>
      </c>
      <c r="B11" s="29">
        <f>SUM(B7:B10)</f>
        <v>5782.6</v>
      </c>
      <c r="C11" s="29"/>
      <c r="D11" s="29">
        <f>SUM(D7:D10)</f>
        <v>5991.3099999999995</v>
      </c>
      <c r="E11" s="29"/>
      <c r="F11" s="29">
        <f>SUM(F7:F10)</f>
        <v>6186.3</v>
      </c>
      <c r="G11" s="29">
        <f>F11-D11</f>
        <v>194.99000000000069</v>
      </c>
      <c r="H11" s="30"/>
      <c r="I11" s="31">
        <f>IF(D11=0,"N/A  ",G11/D11)</f>
        <v>3.2545470022415916E-2</v>
      </c>
    </row>
    <row r="12" spans="1:9" s="11" customFormat="1" ht="17.25" customHeight="1" x14ac:dyDescent="0.3">
      <c r="A12" s="22" t="s">
        <v>17</v>
      </c>
      <c r="B12" s="24">
        <v>-7.28</v>
      </c>
      <c r="C12" s="24"/>
      <c r="D12" s="24">
        <v>0</v>
      </c>
      <c r="E12" s="24"/>
      <c r="F12" s="24">
        <v>0</v>
      </c>
      <c r="G12" s="24">
        <f>F12-D12</f>
        <v>0</v>
      </c>
      <c r="H12" s="25"/>
      <c r="I12" s="26"/>
    </row>
    <row r="13" spans="1:9" s="11" customFormat="1" ht="16.5" customHeight="1" thickBot="1" x14ac:dyDescent="0.35">
      <c r="A13" s="33" t="s">
        <v>12</v>
      </c>
      <c r="B13" s="34">
        <f>SUM(B11:B12)</f>
        <v>5775.3200000000006</v>
      </c>
      <c r="C13" s="34"/>
      <c r="D13" s="34">
        <f>SUM(D11:D12)</f>
        <v>5991.3099999999995</v>
      </c>
      <c r="E13" s="34"/>
      <c r="F13" s="34">
        <f>SUM(F11:F12)</f>
        <v>6186.3</v>
      </c>
      <c r="G13" s="34">
        <f>F13-D13</f>
        <v>194.99000000000069</v>
      </c>
      <c r="H13" s="35"/>
      <c r="I13" s="36">
        <f>IF(D13=0,"N/A  ",G13/D13)</f>
        <v>3.2545470022415916E-2</v>
      </c>
    </row>
    <row r="14" spans="1:9" s="11" customFormat="1" ht="6.65" customHeight="1" thickTop="1" x14ac:dyDescent="0.3">
      <c r="A14" s="46"/>
      <c r="B14" s="21"/>
      <c r="C14" s="21"/>
      <c r="D14" s="21"/>
      <c r="E14" s="21"/>
      <c r="F14" s="21"/>
      <c r="G14" s="21"/>
      <c r="H14" s="25"/>
      <c r="I14" s="23"/>
    </row>
    <row r="15" spans="1:9" s="11" customFormat="1" ht="15.65" customHeight="1" x14ac:dyDescent="0.3">
      <c r="A15" s="17" t="s">
        <v>15</v>
      </c>
      <c r="B15" s="37"/>
      <c r="C15" s="25"/>
      <c r="D15" s="25"/>
      <c r="E15" s="25"/>
      <c r="F15" s="25"/>
      <c r="G15" s="25"/>
      <c r="H15" s="25"/>
      <c r="I15" s="27"/>
    </row>
    <row r="16" spans="1:9" s="11" customFormat="1" ht="15.75" customHeight="1" x14ac:dyDescent="0.3">
      <c r="A16" s="11" t="s">
        <v>11</v>
      </c>
      <c r="B16" s="21">
        <v>846.5</v>
      </c>
      <c r="C16" s="21"/>
      <c r="D16" s="21">
        <v>866</v>
      </c>
      <c r="E16" s="21"/>
      <c r="F16" s="21">
        <v>962.57</v>
      </c>
      <c r="G16" s="21">
        <f>F16-D16</f>
        <v>96.57000000000005</v>
      </c>
      <c r="H16" s="25"/>
      <c r="I16" s="23">
        <f>IF(D16=0,"N/A  ",G16/D16)</f>
        <v>0.111512702078522</v>
      </c>
    </row>
    <row r="17" spans="1:9" s="11" customFormat="1" ht="15" customHeight="1" x14ac:dyDescent="0.3">
      <c r="A17" s="22" t="s">
        <v>1</v>
      </c>
      <c r="B17" s="24">
        <v>2.1829999999999998</v>
      </c>
      <c r="C17" s="24"/>
      <c r="D17" s="24">
        <f>B18*-1</f>
        <v>16.37</v>
      </c>
      <c r="E17" s="24"/>
      <c r="F17" s="24"/>
      <c r="G17" s="24">
        <f>F17-D17</f>
        <v>-16.37</v>
      </c>
      <c r="H17" s="24"/>
      <c r="I17" s="27"/>
    </row>
    <row r="18" spans="1:9" s="11" customFormat="1" ht="15.75" customHeight="1" x14ac:dyDescent="0.3">
      <c r="A18" s="22" t="s">
        <v>2</v>
      </c>
      <c r="B18" s="24">
        <v>-16.37</v>
      </c>
      <c r="C18" s="24"/>
      <c r="D18" s="24"/>
      <c r="E18" s="24"/>
      <c r="F18" s="24"/>
      <c r="G18" s="24"/>
      <c r="H18" s="24"/>
      <c r="I18" s="27"/>
    </row>
    <row r="19" spans="1:9" s="11" customFormat="1" ht="15.75" customHeight="1" x14ac:dyDescent="0.3">
      <c r="A19" s="22" t="s">
        <v>37</v>
      </c>
      <c r="B19" s="38">
        <v>0.77</v>
      </c>
      <c r="C19" s="38"/>
      <c r="D19" s="24"/>
      <c r="E19" s="24"/>
      <c r="F19" s="24"/>
      <c r="G19" s="24"/>
      <c r="H19" s="24"/>
      <c r="I19" s="27"/>
    </row>
    <row r="20" spans="1:9" s="11" customFormat="1" ht="15.75" customHeight="1" x14ac:dyDescent="0.3">
      <c r="A20" s="28" t="s">
        <v>26</v>
      </c>
      <c r="B20" s="24">
        <f>SUM(B16:B19)</f>
        <v>833.08299999999997</v>
      </c>
      <c r="C20" s="24">
        <f>SUM(C16:C19)</f>
        <v>0</v>
      </c>
      <c r="D20" s="29">
        <f>SUM(D16:D19)</f>
        <v>882.37</v>
      </c>
      <c r="E20" s="29">
        <f>SUM(E16:E19)</f>
        <v>0</v>
      </c>
      <c r="F20" s="29">
        <f>SUM(F16:F19)</f>
        <v>962.57</v>
      </c>
      <c r="G20" s="29">
        <f>F20-D20</f>
        <v>80.200000000000045</v>
      </c>
      <c r="H20" s="30">
        <f>SUM(H16:H19)</f>
        <v>0</v>
      </c>
      <c r="I20" s="31">
        <f>IF(D20=0,"N/A  ",G20/D20)</f>
        <v>9.0891576096195525E-2</v>
      </c>
    </row>
    <row r="21" spans="1:9" s="11" customFormat="1" ht="15.75" customHeight="1" x14ac:dyDescent="0.3">
      <c r="A21" s="22" t="s">
        <v>17</v>
      </c>
      <c r="B21" s="24">
        <v>-1.06</v>
      </c>
      <c r="C21" s="24"/>
      <c r="D21" s="24">
        <v>0</v>
      </c>
      <c r="E21" s="24"/>
      <c r="F21" s="24">
        <v>0</v>
      </c>
      <c r="G21" s="24">
        <f>F21-D21</f>
        <v>0</v>
      </c>
      <c r="H21" s="24"/>
      <c r="I21" s="27"/>
    </row>
    <row r="22" spans="1:9" s="11" customFormat="1" ht="16.5" customHeight="1" thickBot="1" x14ac:dyDescent="0.35">
      <c r="A22" s="33" t="s">
        <v>12</v>
      </c>
      <c r="B22" s="34">
        <f>SUM(B20:B21)</f>
        <v>832.02300000000002</v>
      </c>
      <c r="C22" s="34">
        <f t="shared" ref="C22:H22" si="0">SUM(C20:C21)</f>
        <v>0</v>
      </c>
      <c r="D22" s="34">
        <f t="shared" si="0"/>
        <v>882.37</v>
      </c>
      <c r="E22" s="34">
        <f t="shared" si="0"/>
        <v>0</v>
      </c>
      <c r="F22" s="34">
        <f t="shared" si="0"/>
        <v>962.57</v>
      </c>
      <c r="G22" s="34">
        <f>F22-D22</f>
        <v>80.200000000000045</v>
      </c>
      <c r="H22" s="35">
        <f t="shared" si="0"/>
        <v>0</v>
      </c>
      <c r="I22" s="36">
        <f>IF(D22=0,"N/A  ",G22/D22)</f>
        <v>9.0891576096195525E-2</v>
      </c>
    </row>
    <row r="23" spans="1:9" s="11" customFormat="1" ht="6.65" customHeight="1" thickTop="1" x14ac:dyDescent="0.3">
      <c r="A23" s="46"/>
      <c r="B23" s="21"/>
      <c r="C23" s="21"/>
      <c r="D23" s="21"/>
      <c r="E23" s="21"/>
      <c r="F23" s="21"/>
      <c r="G23" s="21"/>
      <c r="H23" s="25"/>
      <c r="I23" s="23"/>
    </row>
    <row r="24" spans="1:9" s="11" customFormat="1" ht="29.4" customHeight="1" x14ac:dyDescent="0.3">
      <c r="A24" s="39" t="s">
        <v>35</v>
      </c>
      <c r="B24" s="40"/>
      <c r="F24" s="32"/>
    </row>
    <row r="25" spans="1:9" s="11" customFormat="1" ht="15.9" customHeight="1" x14ac:dyDescent="0.3">
      <c r="A25" s="11" t="s">
        <v>11</v>
      </c>
      <c r="B25" s="21">
        <v>200</v>
      </c>
      <c r="C25" s="21"/>
      <c r="D25" s="21">
        <v>200.76</v>
      </c>
      <c r="E25" s="21"/>
      <c r="F25" s="21">
        <v>200.31</v>
      </c>
      <c r="G25" s="21">
        <f>F25-D25</f>
        <v>-0.44999999999998863</v>
      </c>
      <c r="H25" s="25"/>
      <c r="I25" s="23">
        <f>IF(D25=0,"N/A  ",G25/D25)</f>
        <v>-2.2414823670053232E-3</v>
      </c>
    </row>
    <row r="26" spans="1:9" s="11" customFormat="1" ht="15.9" customHeight="1" x14ac:dyDescent="0.3">
      <c r="A26" s="22" t="s">
        <v>1</v>
      </c>
      <c r="B26" s="24">
        <v>0.38300000000000001</v>
      </c>
      <c r="C26" s="24"/>
      <c r="D26" s="24">
        <f>B27*-1</f>
        <v>0.39</v>
      </c>
      <c r="E26" s="24"/>
      <c r="F26" s="24"/>
      <c r="G26" s="24">
        <f>F26-D26</f>
        <v>-0.39</v>
      </c>
      <c r="H26" s="25"/>
      <c r="I26" s="27"/>
    </row>
    <row r="27" spans="1:9" s="11" customFormat="1" ht="15.75" customHeight="1" x14ac:dyDescent="0.3">
      <c r="A27" s="22" t="s">
        <v>2</v>
      </c>
      <c r="B27" s="24">
        <v>-0.39</v>
      </c>
      <c r="C27" s="24"/>
      <c r="D27" s="24"/>
      <c r="E27" s="24"/>
      <c r="F27" s="24"/>
      <c r="G27" s="24"/>
      <c r="H27" s="25"/>
      <c r="I27" s="27"/>
    </row>
    <row r="28" spans="1:9" s="11" customFormat="1" ht="15.75" customHeight="1" x14ac:dyDescent="0.3">
      <c r="A28" s="22" t="s">
        <v>37</v>
      </c>
      <c r="B28" s="24">
        <v>0.01</v>
      </c>
      <c r="C28" s="24"/>
      <c r="D28" s="24"/>
      <c r="E28" s="24"/>
      <c r="F28" s="24"/>
      <c r="G28" s="24"/>
      <c r="H28" s="25"/>
      <c r="I28" s="27"/>
    </row>
    <row r="29" spans="1:9" s="11" customFormat="1" ht="16.5" customHeight="1" x14ac:dyDescent="0.3">
      <c r="A29" s="28" t="s">
        <v>18</v>
      </c>
      <c r="B29" s="29">
        <f>SUM(B25:B28)</f>
        <v>200.00300000000001</v>
      </c>
      <c r="C29" s="29"/>
      <c r="D29" s="29">
        <f>SUM(D25:D28)</f>
        <v>201.14999999999998</v>
      </c>
      <c r="E29" s="29"/>
      <c r="F29" s="29">
        <f>SUM(F25:F28)</f>
        <v>200.31</v>
      </c>
      <c r="G29" s="29">
        <f>F29-D29</f>
        <v>-0.83999999999997499</v>
      </c>
      <c r="H29" s="30"/>
      <c r="I29" s="31">
        <f>IF(D29=0,"N/A  ",G29/D29)</f>
        <v>-4.1759880686053942E-3</v>
      </c>
    </row>
    <row r="30" spans="1:9" s="11" customFormat="1" ht="17.25" customHeight="1" x14ac:dyDescent="0.3">
      <c r="A30" s="41" t="s">
        <v>17</v>
      </c>
      <c r="B30" s="24">
        <v>0</v>
      </c>
      <c r="C30" s="24"/>
      <c r="D30" s="24">
        <v>0</v>
      </c>
      <c r="E30" s="24"/>
      <c r="F30" s="24">
        <v>0</v>
      </c>
      <c r="G30" s="24">
        <f>F30-D30</f>
        <v>0</v>
      </c>
      <c r="H30" s="42"/>
      <c r="I30" s="43"/>
    </row>
    <row r="31" spans="1:9" s="11" customFormat="1" ht="16.5" customHeight="1" thickBot="1" x14ac:dyDescent="0.35">
      <c r="A31" s="33" t="s">
        <v>12</v>
      </c>
      <c r="B31" s="34">
        <f>SUM(B29:B30)</f>
        <v>200.00300000000001</v>
      </c>
      <c r="C31" s="34"/>
      <c r="D31" s="34">
        <f>SUM(D29:D30)</f>
        <v>201.14999999999998</v>
      </c>
      <c r="E31" s="34"/>
      <c r="F31" s="34">
        <f>SUM(F29:F30)</f>
        <v>200.31</v>
      </c>
      <c r="G31" s="34">
        <f>F31-D31</f>
        <v>-0.83999999999997499</v>
      </c>
      <c r="H31" s="35"/>
      <c r="I31" s="36">
        <f>IF(D31=0,"N/A  ",G31/D31)</f>
        <v>-4.1759880686053942E-3</v>
      </c>
    </row>
    <row r="32" spans="1:9" s="11" customFormat="1" ht="6.65" customHeight="1" thickTop="1" x14ac:dyDescent="0.3">
      <c r="A32" s="46"/>
      <c r="B32" s="21"/>
      <c r="C32" s="21"/>
      <c r="D32" s="21"/>
      <c r="E32" s="21"/>
      <c r="F32" s="21"/>
      <c r="G32" s="21"/>
      <c r="H32" s="25"/>
      <c r="I32" s="23"/>
    </row>
    <row r="33" spans="1:9" s="11" customFormat="1" ht="30" customHeight="1" x14ac:dyDescent="0.3">
      <c r="A33" s="39" t="s">
        <v>34</v>
      </c>
      <c r="B33" s="40"/>
      <c r="C33" s="21"/>
      <c r="D33" s="21"/>
      <c r="E33" s="21"/>
      <c r="F33" s="21"/>
      <c r="G33" s="21"/>
      <c r="H33" s="25"/>
      <c r="I33" s="44"/>
    </row>
    <row r="34" spans="1:9" s="11" customFormat="1" ht="18" customHeight="1" x14ac:dyDescent="0.3">
      <c r="A34" s="11" t="s">
        <v>11</v>
      </c>
      <c r="B34" s="21">
        <v>298</v>
      </c>
      <c r="C34" s="21"/>
      <c r="D34" s="21">
        <v>325</v>
      </c>
      <c r="E34" s="21"/>
      <c r="F34" s="21">
        <v>354.84</v>
      </c>
      <c r="G34" s="21">
        <f>F34-D34</f>
        <v>29.839999999999975</v>
      </c>
      <c r="H34" s="25"/>
      <c r="I34" s="23">
        <f>IF(D34=0,"N/A  ",G34/D34)</f>
        <v>9.1815384615384535E-2</v>
      </c>
    </row>
    <row r="35" spans="1:9" s="11" customFormat="1" ht="15.75" customHeight="1" x14ac:dyDescent="0.3">
      <c r="A35" s="41" t="s">
        <v>20</v>
      </c>
      <c r="B35" s="45">
        <v>-0.31</v>
      </c>
      <c r="C35" s="38"/>
      <c r="D35" s="38"/>
      <c r="E35" s="38"/>
      <c r="F35" s="38"/>
      <c r="G35" s="38"/>
      <c r="H35" s="24"/>
      <c r="I35" s="27"/>
    </row>
    <row r="36" spans="1:9" s="11" customFormat="1" ht="15.75" customHeight="1" x14ac:dyDescent="0.3">
      <c r="A36" s="46" t="s">
        <v>27</v>
      </c>
      <c r="B36" s="47">
        <f>SUM(B34:B35)</f>
        <v>297.69</v>
      </c>
      <c r="C36" s="47">
        <f>SUM(C34:C35)</f>
        <v>0</v>
      </c>
      <c r="D36" s="47">
        <f>SUM(D34:D35)</f>
        <v>325</v>
      </c>
      <c r="E36" s="47">
        <f>SUM(E34:E35)</f>
        <v>0</v>
      </c>
      <c r="F36" s="47">
        <f>SUM(F34:F35)</f>
        <v>354.84</v>
      </c>
      <c r="G36" s="24">
        <f>F36-D36</f>
        <v>29.839999999999975</v>
      </c>
      <c r="H36" s="30">
        <f>SUM(H34:H35)</f>
        <v>0</v>
      </c>
      <c r="I36" s="31">
        <f>IF(D36=0,"N/A  ",G36/D36)</f>
        <v>9.1815384615384535E-2</v>
      </c>
    </row>
    <row r="37" spans="1:9" s="11" customFormat="1" ht="15.75" customHeight="1" x14ac:dyDescent="0.3">
      <c r="A37" s="41" t="s">
        <v>17</v>
      </c>
      <c r="B37" s="24">
        <v>8.26</v>
      </c>
      <c r="C37" s="24"/>
      <c r="D37" s="24">
        <v>0</v>
      </c>
      <c r="E37" s="24"/>
      <c r="F37" s="24">
        <v>0</v>
      </c>
      <c r="G37" s="24">
        <f>F37-D37</f>
        <v>0</v>
      </c>
      <c r="H37" s="38"/>
      <c r="I37" s="43"/>
    </row>
    <row r="38" spans="1:9" s="11" customFormat="1" ht="16.5" customHeight="1" thickBot="1" x14ac:dyDescent="0.35">
      <c r="A38" s="48" t="s">
        <v>12</v>
      </c>
      <c r="B38" s="34">
        <f>SUM(B36:B37)</f>
        <v>305.95</v>
      </c>
      <c r="C38" s="34">
        <f>SUM(C34:C35)</f>
        <v>0</v>
      </c>
      <c r="D38" s="34">
        <f>SUM(D34:D35)</f>
        <v>325</v>
      </c>
      <c r="E38" s="34">
        <f>SUM(E34:E35)</f>
        <v>0</v>
      </c>
      <c r="F38" s="34">
        <f>SUM(F34:F35)</f>
        <v>354.84</v>
      </c>
      <c r="G38" s="34">
        <f>F38-D38</f>
        <v>29.839999999999975</v>
      </c>
      <c r="H38" s="35">
        <f>SUM(H34:H35)</f>
        <v>0</v>
      </c>
      <c r="I38" s="36">
        <f>IF(D38=0,"N/A  ",G38/D38)</f>
        <v>9.1815384615384535E-2</v>
      </c>
    </row>
    <row r="39" spans="1:9" s="11" customFormat="1" ht="12.75" customHeight="1" thickTop="1" x14ac:dyDescent="0.3">
      <c r="A39" s="73" t="s">
        <v>6</v>
      </c>
      <c r="B39" s="74"/>
      <c r="C39" s="74"/>
      <c r="D39" s="74"/>
      <c r="E39" s="74"/>
      <c r="F39" s="74"/>
      <c r="G39" s="74"/>
      <c r="H39" s="74"/>
      <c r="I39" s="75"/>
    </row>
    <row r="40" spans="1:9" s="11" customFormat="1" ht="11.25" customHeight="1" x14ac:dyDescent="0.3">
      <c r="A40" s="90" t="s">
        <v>38</v>
      </c>
      <c r="B40" s="90"/>
      <c r="C40" s="90"/>
      <c r="D40" s="90"/>
      <c r="E40" s="90"/>
      <c r="F40" s="90"/>
      <c r="G40" s="90"/>
      <c r="H40" s="90"/>
      <c r="I40" s="90"/>
    </row>
    <row r="41" spans="1:9" s="11" customFormat="1" ht="11.25" customHeight="1" x14ac:dyDescent="0.3">
      <c r="A41" s="49"/>
      <c r="B41" s="49"/>
      <c r="C41" s="49"/>
      <c r="D41" s="49"/>
      <c r="E41" s="49"/>
      <c r="F41" s="49"/>
      <c r="G41" s="49"/>
      <c r="H41" s="49"/>
      <c r="I41" s="49"/>
    </row>
    <row r="42" spans="1:9" s="11" customFormat="1" ht="11.25" customHeight="1" x14ac:dyDescent="0.3">
      <c r="A42" s="50"/>
      <c r="B42" s="51"/>
      <c r="C42" s="51"/>
      <c r="D42" s="51"/>
      <c r="E42" s="51"/>
      <c r="F42" s="51"/>
      <c r="G42" s="51"/>
      <c r="H42" s="51"/>
      <c r="I42" s="52"/>
    </row>
    <row r="43" spans="1:9" s="11" customFormat="1" ht="18" customHeight="1" x14ac:dyDescent="0.35">
      <c r="A43" s="91" t="s">
        <v>30</v>
      </c>
      <c r="B43" s="91"/>
      <c r="C43" s="91"/>
      <c r="D43" s="91"/>
      <c r="E43" s="91"/>
      <c r="F43" s="91"/>
      <c r="G43" s="91"/>
      <c r="H43" s="91"/>
      <c r="I43" s="91"/>
    </row>
    <row r="44" spans="1:9" s="11" customFormat="1" ht="15" customHeight="1" thickBot="1" x14ac:dyDescent="0.35">
      <c r="A44" s="92" t="s">
        <v>22</v>
      </c>
      <c r="B44" s="92"/>
      <c r="C44" s="92"/>
      <c r="D44" s="92"/>
      <c r="E44" s="92"/>
      <c r="F44" s="92"/>
      <c r="G44" s="92"/>
      <c r="H44" s="92"/>
      <c r="I44" s="92"/>
    </row>
    <row r="45" spans="1:9" s="11" customFormat="1" ht="31.5" customHeight="1" thickTop="1" x14ac:dyDescent="0.3">
      <c r="A45" s="6"/>
      <c r="B45" s="7"/>
      <c r="C45" s="8"/>
      <c r="D45" s="9"/>
      <c r="E45" s="8"/>
      <c r="F45" s="10"/>
      <c r="G45" s="87" t="s">
        <v>33</v>
      </c>
      <c r="H45" s="88"/>
      <c r="I45" s="88"/>
    </row>
    <row r="46" spans="1:9" s="11" customFormat="1" ht="15" customHeight="1" x14ac:dyDescent="0.3">
      <c r="A46" s="46"/>
      <c r="B46" s="10" t="s">
        <v>23</v>
      </c>
      <c r="C46" s="8"/>
      <c r="D46" s="10" t="s">
        <v>24</v>
      </c>
      <c r="E46" s="8"/>
      <c r="F46" s="10" t="s">
        <v>28</v>
      </c>
      <c r="G46" s="89" t="s">
        <v>29</v>
      </c>
      <c r="H46" s="89"/>
      <c r="I46" s="89"/>
    </row>
    <row r="47" spans="1:9" s="11" customFormat="1" ht="12" customHeight="1" x14ac:dyDescent="0.3">
      <c r="A47" s="12"/>
      <c r="B47" s="14" t="s">
        <v>7</v>
      </c>
      <c r="C47" s="14"/>
      <c r="D47" s="14" t="s">
        <v>16</v>
      </c>
      <c r="E47" s="14"/>
      <c r="F47" s="14" t="s">
        <v>8</v>
      </c>
      <c r="G47" s="14" t="s">
        <v>9</v>
      </c>
      <c r="H47" s="53"/>
      <c r="I47" s="54" t="s">
        <v>10</v>
      </c>
    </row>
    <row r="48" spans="1:9" s="11" customFormat="1" ht="16.5" customHeight="1" x14ac:dyDescent="0.3">
      <c r="A48" s="17" t="s">
        <v>3</v>
      </c>
      <c r="B48" s="55"/>
      <c r="C48" s="55"/>
      <c r="D48" s="56"/>
      <c r="E48" s="56"/>
      <c r="F48" s="56"/>
      <c r="G48" s="56"/>
      <c r="H48" s="56"/>
      <c r="I48" s="56"/>
    </row>
    <row r="49" spans="1:9" s="11" customFormat="1" ht="14" x14ac:dyDescent="0.3">
      <c r="A49" s="11" t="s">
        <v>11</v>
      </c>
      <c r="B49" s="21">
        <v>4.3</v>
      </c>
      <c r="C49" s="21"/>
      <c r="D49" s="21">
        <v>4.37</v>
      </c>
      <c r="E49" s="21"/>
      <c r="F49" s="21">
        <v>4.37</v>
      </c>
      <c r="G49" s="21">
        <f>F49-D49</f>
        <v>0</v>
      </c>
      <c r="H49" s="57"/>
      <c r="I49" s="23">
        <f>IF(D49=0,"N/A  ",G49/D49)</f>
        <v>0</v>
      </c>
    </row>
    <row r="50" spans="1:9" s="11" customFormat="1" ht="15.75" customHeight="1" x14ac:dyDescent="0.3">
      <c r="A50" s="22" t="s">
        <v>20</v>
      </c>
      <c r="B50" s="47">
        <v>-0.05</v>
      </c>
      <c r="C50" s="24"/>
      <c r="D50" s="24"/>
      <c r="E50" s="24"/>
      <c r="F50" s="24"/>
      <c r="G50" s="24"/>
      <c r="H50" s="25"/>
      <c r="I50" s="27"/>
    </row>
    <row r="51" spans="1:9" s="11" customFormat="1" ht="16.5" customHeight="1" thickBot="1" x14ac:dyDescent="0.35">
      <c r="A51" s="33" t="s">
        <v>12</v>
      </c>
      <c r="B51" s="34">
        <f>SUM(B49:B50)</f>
        <v>4.25</v>
      </c>
      <c r="C51" s="34"/>
      <c r="D51" s="34">
        <f>SUM(D49:D50)</f>
        <v>4.37</v>
      </c>
      <c r="E51" s="34"/>
      <c r="F51" s="34">
        <f>SUM(F49:F50)</f>
        <v>4.37</v>
      </c>
      <c r="G51" s="34">
        <f>F51-D51</f>
        <v>0</v>
      </c>
      <c r="H51" s="35"/>
      <c r="I51" s="36">
        <f>IF(D51=0,"N/A  ",G51/D51)</f>
        <v>0</v>
      </c>
    </row>
    <row r="52" spans="1:9" s="11" customFormat="1" ht="30" customHeight="1" thickTop="1" x14ac:dyDescent="0.3">
      <c r="A52" s="17" t="s">
        <v>4</v>
      </c>
      <c r="B52" s="58"/>
      <c r="C52" s="59"/>
    </row>
    <row r="53" spans="1:9" s="11" customFormat="1" ht="17.25" customHeight="1" x14ac:dyDescent="0.3">
      <c r="A53" s="11" t="s">
        <v>11</v>
      </c>
      <c r="B53" s="21">
        <v>14.2</v>
      </c>
      <c r="C53" s="21"/>
      <c r="D53" s="21">
        <v>14.43</v>
      </c>
      <c r="E53" s="21"/>
      <c r="F53" s="21">
        <v>15.16</v>
      </c>
      <c r="G53" s="21">
        <f>F53-D53</f>
        <v>0.73000000000000043</v>
      </c>
      <c r="H53" s="25"/>
      <c r="I53" s="23">
        <f>IF(D53=0,"N/A  ",G53/D53)</f>
        <v>5.0589050589050617E-2</v>
      </c>
    </row>
    <row r="54" spans="1:9" s="11" customFormat="1" ht="15.75" customHeight="1" x14ac:dyDescent="0.3">
      <c r="A54" s="22" t="s">
        <v>1</v>
      </c>
      <c r="B54" s="47">
        <v>0</v>
      </c>
      <c r="C54" s="24"/>
      <c r="D54" s="24">
        <v>0.4</v>
      </c>
      <c r="E54" s="24"/>
      <c r="F54" s="24"/>
      <c r="G54" s="24">
        <f>F54-D54</f>
        <v>-0.4</v>
      </c>
      <c r="H54" s="25"/>
      <c r="I54" s="27"/>
    </row>
    <row r="55" spans="1:9" s="11" customFormat="1" ht="15.75" customHeight="1" x14ac:dyDescent="0.3">
      <c r="A55" s="22" t="s">
        <v>2</v>
      </c>
      <c r="B55" s="24">
        <v>-0.4</v>
      </c>
      <c r="C55" s="24"/>
      <c r="D55" s="24"/>
      <c r="E55" s="24"/>
      <c r="F55" s="24"/>
      <c r="G55" s="24"/>
      <c r="H55" s="25"/>
      <c r="I55" s="27"/>
    </row>
    <row r="56" spans="1:9" s="11" customFormat="1" ht="15.75" customHeight="1" x14ac:dyDescent="0.3">
      <c r="A56" s="22" t="s">
        <v>37</v>
      </c>
      <c r="B56" s="24">
        <v>-0.04</v>
      </c>
      <c r="C56" s="24"/>
      <c r="D56" s="24"/>
      <c r="E56" s="24"/>
      <c r="F56" s="24"/>
      <c r="G56" s="24"/>
      <c r="H56" s="25"/>
      <c r="I56" s="27"/>
    </row>
    <row r="57" spans="1:9" s="11" customFormat="1" ht="15.75" customHeight="1" x14ac:dyDescent="0.3">
      <c r="A57" s="28" t="s">
        <v>31</v>
      </c>
      <c r="B57" s="60">
        <f>SUM(B53:B56)</f>
        <v>13.76</v>
      </c>
      <c r="C57" s="60">
        <f>SUM(C53:C56)</f>
        <v>0</v>
      </c>
      <c r="D57" s="60">
        <f>SUM(D53:D56)</f>
        <v>14.83</v>
      </c>
      <c r="E57" s="60"/>
      <c r="F57" s="60">
        <f>SUM(F53:F56)</f>
        <v>15.16</v>
      </c>
      <c r="G57" s="29">
        <f>F57-D57</f>
        <v>0.33000000000000007</v>
      </c>
      <c r="H57" s="30"/>
      <c r="I57" s="31">
        <f>IF(D57=0,"N/A  ",G57/D57)</f>
        <v>2.2252191503708704E-2</v>
      </c>
    </row>
    <row r="58" spans="1:9" s="11" customFormat="1" ht="15.75" customHeight="1" x14ac:dyDescent="0.3">
      <c r="A58" s="41" t="s">
        <v>17</v>
      </c>
      <c r="B58" s="47">
        <v>0.08</v>
      </c>
      <c r="C58" s="24"/>
      <c r="D58" s="24">
        <v>0</v>
      </c>
      <c r="E58" s="24"/>
      <c r="F58" s="24">
        <v>0</v>
      </c>
      <c r="G58" s="24">
        <f>F58-D58</f>
        <v>0</v>
      </c>
      <c r="H58" s="38"/>
      <c r="I58" s="43"/>
    </row>
    <row r="59" spans="1:9" s="11" customFormat="1" ht="16.5" customHeight="1" thickBot="1" x14ac:dyDescent="0.35">
      <c r="A59" s="33" t="s">
        <v>12</v>
      </c>
      <c r="B59" s="34">
        <f>SUM(B57:B58)</f>
        <v>13.84</v>
      </c>
      <c r="C59" s="34">
        <f t="shared" ref="C59:F59" si="1">SUM(C57:C58)</f>
        <v>0</v>
      </c>
      <c r="D59" s="34">
        <f t="shared" si="1"/>
        <v>14.83</v>
      </c>
      <c r="E59" s="34">
        <f t="shared" si="1"/>
        <v>0</v>
      </c>
      <c r="F59" s="34">
        <f t="shared" si="1"/>
        <v>15.16</v>
      </c>
      <c r="G59" s="34">
        <f>F59-D59</f>
        <v>0.33000000000000007</v>
      </c>
      <c r="H59" s="35"/>
      <c r="I59" s="36">
        <f>IF(D59=0,"N/A  ",G59/D59)</f>
        <v>2.2252191503708704E-2</v>
      </c>
    </row>
    <row r="60" spans="1:9" s="11" customFormat="1" ht="35" customHeight="1" thickTop="1" thickBot="1" x14ac:dyDescent="0.35">
      <c r="A60" s="79" t="s">
        <v>39</v>
      </c>
      <c r="B60" s="80">
        <f>+B59+B38+B31+B22+B13+B51</f>
        <v>7131.3860000000004</v>
      </c>
      <c r="C60" s="80"/>
      <c r="D60" s="80">
        <f>+D59+D38+D31+D22+D13+D51</f>
        <v>7419.03</v>
      </c>
      <c r="E60" s="80"/>
      <c r="F60" s="80">
        <f>+F59+F38+F31+F22+F13+F51</f>
        <v>7723.55</v>
      </c>
      <c r="G60" s="80">
        <f>F60-D60</f>
        <v>304.52000000000044</v>
      </c>
      <c r="H60" s="81"/>
      <c r="I60" s="82">
        <f>IF(D60=0,"N/A  ",G60/D60)</f>
        <v>4.104579709207274E-2</v>
      </c>
    </row>
    <row r="61" spans="1:9" s="11" customFormat="1" ht="22.5" customHeight="1" thickTop="1" x14ac:dyDescent="0.3">
      <c r="A61" s="17" t="s">
        <v>13</v>
      </c>
      <c r="B61" s="40"/>
      <c r="C61" s="40"/>
      <c r="D61" s="21"/>
      <c r="E61" s="21"/>
      <c r="F61" s="21"/>
      <c r="G61" s="21"/>
      <c r="H61" s="57"/>
      <c r="I61" s="44"/>
    </row>
    <row r="62" spans="1:9" s="11" customFormat="1" ht="27" customHeight="1" x14ac:dyDescent="0.3">
      <c r="A62" s="61" t="s">
        <v>40</v>
      </c>
      <c r="B62" s="76">
        <v>132.49</v>
      </c>
      <c r="C62" s="76"/>
      <c r="D62" s="76">
        <v>100</v>
      </c>
      <c r="E62" s="76"/>
      <c r="F62" s="76">
        <v>100</v>
      </c>
      <c r="G62" s="76">
        <f>F62-D62</f>
        <v>0</v>
      </c>
      <c r="H62" s="77"/>
      <c r="I62" s="78">
        <f>IF(D62=0,"N/A  ",G62/D62)</f>
        <v>0</v>
      </c>
    </row>
    <row r="63" spans="1:9" s="11" customFormat="1" ht="15.75" customHeight="1" x14ac:dyDescent="0.3">
      <c r="A63" s="50" t="s">
        <v>1</v>
      </c>
      <c r="B63" s="24">
        <v>104.45</v>
      </c>
      <c r="C63" s="24"/>
      <c r="D63" s="24">
        <f>B65*-1</f>
        <v>108.35</v>
      </c>
      <c r="E63" s="24"/>
      <c r="F63" s="24"/>
      <c r="G63" s="24">
        <f>F63-D63</f>
        <v>-108.35</v>
      </c>
      <c r="H63" s="25"/>
      <c r="I63" s="27"/>
    </row>
    <row r="64" spans="1:9" s="11" customFormat="1" ht="15.75" customHeight="1" x14ac:dyDescent="0.3">
      <c r="A64" s="50" t="s">
        <v>32</v>
      </c>
      <c r="B64" s="24">
        <v>5.0999999999999996</v>
      </c>
      <c r="C64" s="24"/>
      <c r="D64" s="24">
        <v>9.5399999999999991</v>
      </c>
      <c r="E64" s="24"/>
      <c r="F64" s="24"/>
      <c r="G64" s="24">
        <f>F64-D64</f>
        <v>-9.5399999999999991</v>
      </c>
      <c r="H64" s="25"/>
      <c r="I64" s="27"/>
    </row>
    <row r="65" spans="1:9" s="11" customFormat="1" ht="15.75" customHeight="1" x14ac:dyDescent="0.3">
      <c r="A65" s="22" t="s">
        <v>2</v>
      </c>
      <c r="B65" s="24">
        <v>-108.35</v>
      </c>
      <c r="C65" s="24"/>
      <c r="D65" s="24"/>
      <c r="E65" s="24"/>
      <c r="F65" s="24"/>
      <c r="G65" s="24"/>
      <c r="H65" s="25"/>
      <c r="I65" s="27"/>
    </row>
    <row r="66" spans="1:9" s="11" customFormat="1" ht="15.75" customHeight="1" x14ac:dyDescent="0.3">
      <c r="A66" s="22" t="s">
        <v>37</v>
      </c>
      <c r="B66" s="47">
        <v>5.26</v>
      </c>
      <c r="C66" s="24"/>
      <c r="D66" s="24"/>
      <c r="E66" s="24"/>
      <c r="F66" s="24"/>
      <c r="G66" s="24"/>
      <c r="H66" s="25"/>
      <c r="I66" s="27"/>
    </row>
    <row r="67" spans="1:9" s="11" customFormat="1" ht="15.75" customHeight="1" x14ac:dyDescent="0.3">
      <c r="A67" s="22" t="s">
        <v>25</v>
      </c>
      <c r="B67" s="45">
        <v>-9.5399999999999991</v>
      </c>
      <c r="C67" s="38"/>
      <c r="D67" s="38"/>
      <c r="E67" s="38"/>
      <c r="F67" s="38"/>
      <c r="G67" s="38"/>
      <c r="H67" s="42"/>
      <c r="I67" s="43"/>
    </row>
    <row r="68" spans="1:9" s="11" customFormat="1" ht="16.5" customHeight="1" thickBot="1" x14ac:dyDescent="0.35">
      <c r="A68" s="62" t="s">
        <v>12</v>
      </c>
      <c r="B68" s="63">
        <f>SUM(B62:B67)</f>
        <v>129.41</v>
      </c>
      <c r="C68" s="63"/>
      <c r="D68" s="63">
        <f>SUM(D62:D67)</f>
        <v>217.89</v>
      </c>
      <c r="E68" s="63"/>
      <c r="F68" s="63">
        <f>SUM(F62:F67)</f>
        <v>100</v>
      </c>
      <c r="G68" s="63">
        <f>F68-D68</f>
        <v>-117.88999999999999</v>
      </c>
      <c r="H68" s="64"/>
      <c r="I68" s="65">
        <f>IF(D68=0,"N/A  ",G68/D68)</f>
        <v>-0.54105282481986317</v>
      </c>
    </row>
    <row r="69" spans="1:9" s="11" customFormat="1" ht="10.25" customHeight="1" x14ac:dyDescent="0.3">
      <c r="A69" s="46"/>
      <c r="B69" s="66"/>
      <c r="C69" s="66"/>
      <c r="D69" s="21"/>
      <c r="E69" s="66"/>
      <c r="F69" s="66"/>
      <c r="G69" s="66"/>
      <c r="H69" s="25"/>
      <c r="I69" s="44"/>
    </row>
    <row r="70" spans="1:9" s="11" customFormat="1" ht="15.65" customHeight="1" x14ac:dyDescent="0.3">
      <c r="A70" s="17" t="s">
        <v>19</v>
      </c>
      <c r="B70" s="40"/>
      <c r="C70" s="40"/>
      <c r="D70" s="21"/>
      <c r="E70" s="21"/>
      <c r="F70" s="21"/>
      <c r="G70" s="21"/>
      <c r="H70" s="57"/>
      <c r="I70" s="44"/>
    </row>
    <row r="71" spans="1:9" s="11" customFormat="1" ht="15.75" customHeight="1" x14ac:dyDescent="0.3">
      <c r="A71" s="11" t="s">
        <v>21</v>
      </c>
      <c r="B71" s="21">
        <v>32.520000000000003</v>
      </c>
      <c r="C71" s="21"/>
      <c r="D71" s="21">
        <v>45</v>
      </c>
      <c r="E71" s="21"/>
      <c r="F71" s="21">
        <v>45</v>
      </c>
      <c r="G71" s="21">
        <f>F71-D71</f>
        <v>0</v>
      </c>
      <c r="H71" s="25"/>
      <c r="I71" s="23">
        <f>IF(D71=0,"N/A  ",G71/D71)</f>
        <v>0</v>
      </c>
    </row>
    <row r="72" spans="1:9" s="11" customFormat="1" ht="15.75" customHeight="1" x14ac:dyDescent="0.3">
      <c r="A72" s="22" t="s">
        <v>1</v>
      </c>
      <c r="B72" s="24">
        <v>32.869999999999997</v>
      </c>
      <c r="C72" s="24"/>
      <c r="D72" s="24">
        <f>B73*-1</f>
        <v>27.85</v>
      </c>
      <c r="E72" s="24"/>
      <c r="F72" s="24"/>
      <c r="G72" s="24">
        <f>F72-D72</f>
        <v>-27.85</v>
      </c>
      <c r="H72" s="25"/>
      <c r="I72" s="27"/>
    </row>
    <row r="73" spans="1:9" s="11" customFormat="1" ht="15.75" customHeight="1" x14ac:dyDescent="0.3">
      <c r="A73" s="22" t="s">
        <v>2</v>
      </c>
      <c r="B73" s="24">
        <v>-27.85</v>
      </c>
      <c r="C73" s="24"/>
      <c r="D73" s="24"/>
      <c r="E73" s="24"/>
      <c r="F73" s="24"/>
      <c r="G73" s="24"/>
      <c r="H73" s="25"/>
      <c r="I73" s="27"/>
    </row>
    <row r="74" spans="1:9" s="11" customFormat="1" ht="15.75" customHeight="1" x14ac:dyDescent="0.3">
      <c r="A74" s="22" t="s">
        <v>37</v>
      </c>
      <c r="B74" s="47">
        <v>0.28000000000000003</v>
      </c>
      <c r="C74" s="24"/>
      <c r="D74" s="24"/>
      <c r="E74" s="24"/>
      <c r="F74" s="24"/>
      <c r="G74" s="24"/>
      <c r="H74" s="25"/>
      <c r="I74" s="27"/>
    </row>
    <row r="75" spans="1:9" s="11" customFormat="1" ht="16.5" customHeight="1" thickBot="1" x14ac:dyDescent="0.35">
      <c r="A75" s="67" t="s">
        <v>12</v>
      </c>
      <c r="B75" s="34">
        <f>SUM(B71:B74)</f>
        <v>37.82</v>
      </c>
      <c r="C75" s="34"/>
      <c r="D75" s="34">
        <f>SUM(D71:D74)</f>
        <v>72.849999999999994</v>
      </c>
      <c r="E75" s="34"/>
      <c r="F75" s="34">
        <f>SUM(F71:F74)</f>
        <v>45</v>
      </c>
      <c r="G75" s="34">
        <f>F75-D75</f>
        <v>-27.849999999999994</v>
      </c>
      <c r="H75" s="68"/>
      <c r="I75" s="69">
        <f>IF(D75=0,"N/A  ",G75/D75)</f>
        <v>-0.38229238160603973</v>
      </c>
    </row>
    <row r="76" spans="1:9" s="11" customFormat="1" ht="18" customHeight="1" thickTop="1" thickBot="1" x14ac:dyDescent="0.35">
      <c r="A76" s="70" t="s">
        <v>5</v>
      </c>
      <c r="B76" s="71">
        <f>B60+B68+B75</f>
        <v>7298.616</v>
      </c>
      <c r="C76" s="71">
        <f>C60+C68+C75</f>
        <v>0</v>
      </c>
      <c r="D76" s="71">
        <f>D60+D68+D75</f>
        <v>7709.77</v>
      </c>
      <c r="E76" s="71">
        <f>E60+E68+E75</f>
        <v>0</v>
      </c>
      <c r="F76" s="71">
        <f>F60+F68+F75</f>
        <v>7868.55</v>
      </c>
      <c r="G76" s="71">
        <f>F76-D76</f>
        <v>158.77999999999975</v>
      </c>
      <c r="H76" s="71">
        <f>+H60+H68</f>
        <v>0</v>
      </c>
      <c r="I76" s="72">
        <f>IF(D76=0,"N/A  ",G76/D76)</f>
        <v>2.0594648089372281E-2</v>
      </c>
    </row>
    <row r="77" spans="1:9" ht="12.75" customHeight="1" x14ac:dyDescent="0.25">
      <c r="A77" s="4" t="s">
        <v>6</v>
      </c>
      <c r="B77" s="5"/>
      <c r="C77" s="5"/>
      <c r="D77" s="5"/>
      <c r="E77" s="5"/>
      <c r="F77" s="5"/>
      <c r="G77" s="5"/>
      <c r="H77" s="5"/>
      <c r="I77" s="1"/>
    </row>
    <row r="78" spans="1:9" ht="11.25" customHeight="1" x14ac:dyDescent="0.25">
      <c r="A78" s="93" t="s">
        <v>36</v>
      </c>
      <c r="B78" s="94"/>
      <c r="C78" s="94"/>
      <c r="D78" s="94"/>
      <c r="E78" s="94"/>
      <c r="F78" s="94"/>
      <c r="G78" s="94"/>
      <c r="H78" s="94"/>
      <c r="I78" s="94"/>
    </row>
    <row r="79" spans="1:9" ht="15.75" customHeight="1" x14ac:dyDescent="0.25">
      <c r="A79" s="95"/>
      <c r="B79" s="95"/>
      <c r="C79" s="95"/>
      <c r="D79" s="95"/>
      <c r="E79" s="95"/>
      <c r="F79" s="95"/>
      <c r="G79" s="95"/>
      <c r="H79" s="95"/>
      <c r="I79" s="95"/>
    </row>
    <row r="80" spans="1:9" ht="15.75" customHeight="1" x14ac:dyDescent="0.25">
      <c r="A80" s="83"/>
      <c r="B80" s="84"/>
      <c r="C80" s="84"/>
      <c r="D80" s="84"/>
      <c r="E80" s="84"/>
      <c r="F80" s="84"/>
      <c r="G80" s="84"/>
    </row>
    <row r="81" spans="1:7" ht="15.75" customHeight="1" x14ac:dyDescent="0.25">
      <c r="A81" s="84"/>
      <c r="B81" s="84"/>
      <c r="C81" s="84"/>
      <c r="D81" s="84"/>
      <c r="E81" s="84"/>
      <c r="F81" s="84"/>
      <c r="G81" s="84"/>
    </row>
    <row r="83" spans="1:7" ht="15.75" customHeight="1" x14ac:dyDescent="0.25">
      <c r="B83" s="3"/>
    </row>
    <row r="85" spans="1:7" ht="15.75" customHeight="1" x14ac:dyDescent="0.25">
      <c r="D85" s="3"/>
    </row>
    <row r="87" spans="1:7" ht="15.75" customHeight="1" x14ac:dyDescent="0.25">
      <c r="D87" s="3"/>
    </row>
  </sheetData>
  <mergeCells count="12">
    <mergeCell ref="A80:G81"/>
    <mergeCell ref="A1:I1"/>
    <mergeCell ref="A2:I2"/>
    <mergeCell ref="G3:I3"/>
    <mergeCell ref="G4:I4"/>
    <mergeCell ref="A40:I40"/>
    <mergeCell ref="A43:I43"/>
    <mergeCell ref="A44:I44"/>
    <mergeCell ref="G45:I45"/>
    <mergeCell ref="G46:I46"/>
    <mergeCell ref="A78:I78"/>
    <mergeCell ref="A79:I79"/>
  </mergeCells>
  <printOptions horizontalCentered="1"/>
  <pageMargins left="0.75" right="0.75" top="1" bottom="1" header="0.7" footer="0.7"/>
  <pageSetup scale="82" firstPageNumber="5" fitToHeight="2" orientation="portrait" useFirstPageNumber="1" horizontalDpi="300" verticalDpi="300" r:id="rId1"/>
  <headerFooter scaleWithDoc="0" alignWithMargins="0"/>
  <rowBreaks count="1" manualBreakCount="1">
    <brk id="42" max="16383" man="1"/>
  </rowBreaks>
  <ignoredErrors>
    <ignoredError sqref="G12 G20 G22 G36 G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Bugetary Resources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Chantel</cp:lastModifiedBy>
  <cp:lastPrinted>2015-01-30T11:55:48Z</cp:lastPrinted>
  <dcterms:created xsi:type="dcterms:W3CDTF">2005-01-28T19:52:18Z</dcterms:created>
  <dcterms:modified xsi:type="dcterms:W3CDTF">2015-01-30T11:56:07Z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