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268" windowHeight="5376" tabRatio="841"/>
  </bookViews>
  <sheets>
    <sheet name="Summary AOAM" sheetId="33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52511" concurrentCalc="0"/>
</workbook>
</file>

<file path=xl/calcChain.xml><?xml version="1.0" encoding="utf-8"?>
<calcChain xmlns="http://schemas.openxmlformats.org/spreadsheetml/2006/main">
  <c r="D13" i="33" l="1"/>
  <c r="E13" i="33"/>
  <c r="C13" i="33"/>
  <c r="F13" i="33"/>
  <c r="B13" i="33"/>
  <c r="E12" i="33"/>
  <c r="F12" i="33"/>
  <c r="E11" i="33"/>
  <c r="F11" i="33"/>
  <c r="F10" i="33"/>
  <c r="E10" i="33"/>
  <c r="F9" i="33"/>
  <c r="E9" i="33"/>
  <c r="F8" i="33"/>
  <c r="E8" i="33"/>
  <c r="F7" i="33"/>
  <c r="E7" i="33"/>
  <c r="F6" i="33"/>
  <c r="E6" i="33"/>
  <c r="F5" i="33"/>
  <c r="E5" i="33"/>
</calcChain>
</file>

<file path=xl/sharedStrings.xml><?xml version="1.0" encoding="utf-8"?>
<sst xmlns="http://schemas.openxmlformats.org/spreadsheetml/2006/main" count="19" uniqueCount="19">
  <si>
    <t>Operating Expenses</t>
  </si>
  <si>
    <t>(Dollars in Millions)</t>
  </si>
  <si>
    <t>Amount</t>
  </si>
  <si>
    <t>Percent</t>
  </si>
  <si>
    <t>Management of Human Capital</t>
  </si>
  <si>
    <t>Travel</t>
  </si>
  <si>
    <t>Totals may not add due to rounding.</t>
  </si>
  <si>
    <t>Total, AOAM</t>
  </si>
  <si>
    <t>Summary of Agency Operations and Award Management</t>
  </si>
  <si>
    <t>Information Technology</t>
  </si>
  <si>
    <t xml:space="preserve">Space Rental </t>
  </si>
  <si>
    <t>Building and Administrative Services</t>
  </si>
  <si>
    <t>NSF HQ Relocation</t>
  </si>
  <si>
    <r>
      <t>Personnel Compensation and Benefits</t>
    </r>
    <r>
      <rPr>
        <vertAlign val="superscript"/>
        <sz val="9"/>
        <rFont val="Arial"/>
        <family val="2"/>
      </rPr>
      <t>1</t>
    </r>
  </si>
  <si>
    <t>FY 2017
Request</t>
  </si>
  <si>
    <t>FY 2015
Actual</t>
  </si>
  <si>
    <t>FY 2016
Estimate</t>
  </si>
  <si>
    <t>Change over 
FY 2016 Estimate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</si>
  <si>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Funding levels for PC&amp;B reflect direct appropriated funds only.  </t>
    </r>
    <r>
      <rPr>
        <sz val="8"/>
        <rFont val="Arial"/>
        <family val="2"/>
      </rPr>
      <t xml:space="preserve"> In FY 2015, $5.98 million in Administrative Cost Recoveries (ACRs) were received bringing the total PC&amp;B obligation to $205.61 million.  Approximately $5.82 million in ACRs are expected each year to meet the total PC&amp;B requirement of $221.35 million in FY 2016 and $225.37 million in FY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</si>
</sst>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0.0%;\-0.0%;&quot;-&quot;??"/>
    <numFmt numFmtId="169" formatCode="#,##0.00;\-#,##0.00;&quot;-&quot;??"/>
    <numFmt numFmtId="170" formatCode="&quot;$&quot;#,##0.00;\-&quot;$&quot;#,##0.00;&quot;-&quot;??"/>
    <numFmt numFmtId="171" formatCode="_([$$-409]* #,##0.00_);_([$$-409]* \(#,##0.00\);_([$$-409]* &quot;-&quot;_);_(@_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8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182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8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1" fillId="0" borderId="16" applyNumberFormat="0" applyFill="0" applyAlignment="0" applyProtection="0"/>
    <xf numFmtId="165" fontId="62" fillId="0" borderId="17" applyNumberFormat="0" applyFill="0" applyAlignment="0" applyProtection="0"/>
    <xf numFmtId="165" fontId="63" fillId="0" borderId="18" applyNumberFormat="0" applyFill="0" applyAlignment="0" applyProtection="0"/>
    <xf numFmtId="165" fontId="63" fillId="0" borderId="0" applyNumberFormat="0" applyFill="0" applyBorder="0" applyAlignment="0" applyProtection="0"/>
    <xf numFmtId="165" fontId="64" fillId="25" borderId="0" applyNumberFormat="0" applyBorder="0" applyAlignment="0" applyProtection="0"/>
    <xf numFmtId="165" fontId="65" fillId="26" borderId="0" applyNumberFormat="0" applyBorder="0" applyAlignment="0" applyProtection="0"/>
    <xf numFmtId="165" fontId="66" fillId="27" borderId="0" applyNumberFormat="0" applyBorder="0" applyAlignment="0" applyProtection="0"/>
    <xf numFmtId="165" fontId="67" fillId="28" borderId="19" applyNumberFormat="0" applyAlignment="0" applyProtection="0"/>
    <xf numFmtId="165" fontId="68" fillId="29" borderId="20" applyNumberFormat="0" applyAlignment="0" applyProtection="0"/>
    <xf numFmtId="165" fontId="69" fillId="29" borderId="19" applyNumberFormat="0" applyAlignment="0" applyProtection="0"/>
    <xf numFmtId="165" fontId="70" fillId="0" borderId="21" applyNumberFormat="0" applyFill="0" applyAlignment="0" applyProtection="0"/>
    <xf numFmtId="165" fontId="71" fillId="30" borderId="22" applyNumberFormat="0" applyAlignment="0" applyProtection="0"/>
    <xf numFmtId="165" fontId="60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3" fillId="0" borderId="23" applyNumberFormat="0" applyFill="0" applyAlignment="0" applyProtection="0"/>
    <xf numFmtId="165" fontId="74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4" fillId="34" borderId="0" applyNumberFormat="0" applyBorder="0" applyAlignment="0" applyProtection="0"/>
    <xf numFmtId="165" fontId="74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4" fillId="38" borderId="0" applyNumberFormat="0" applyBorder="0" applyAlignment="0" applyProtection="0"/>
    <xf numFmtId="165" fontId="74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4" fillId="42" borderId="0" applyNumberFormat="0" applyBorder="0" applyAlignment="0" applyProtection="0"/>
    <xf numFmtId="165" fontId="74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4" fillId="46" borderId="0" applyNumberFormat="0" applyBorder="0" applyAlignment="0" applyProtection="0"/>
    <xf numFmtId="165" fontId="74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4" fillId="50" borderId="0" applyNumberFormat="0" applyBorder="0" applyAlignment="0" applyProtection="0"/>
    <xf numFmtId="165" fontId="74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4" fillId="54" borderId="0" applyNumberFormat="0" applyBorder="0" applyAlignment="0" applyProtection="0"/>
    <xf numFmtId="165" fontId="75" fillId="0" borderId="0" applyNumberFormat="0" applyFill="0" applyBorder="0" applyAlignment="0" applyProtection="0"/>
    <xf numFmtId="165" fontId="76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</cellStyleXfs>
  <cellXfs count="41">
    <xf numFmtId="165" fontId="0" fillId="0" borderId="0" xfId="0"/>
    <xf numFmtId="165" fontId="24" fillId="0" borderId="0" xfId="0" applyFont="1" applyAlignment="1">
      <alignment vertical="top"/>
    </xf>
    <xf numFmtId="165" fontId="55" fillId="0" borderId="0" xfId="0" applyFont="1" applyBorder="1" applyAlignment="1">
      <alignment horizontal="center"/>
    </xf>
    <xf numFmtId="165" fontId="55" fillId="0" borderId="2" xfId="0" applyFont="1" applyBorder="1" applyAlignment="1">
      <alignment horizontal="center"/>
    </xf>
    <xf numFmtId="2" fontId="55" fillId="0" borderId="0" xfId="0" applyNumberFormat="1" applyFont="1" applyBorder="1"/>
    <xf numFmtId="166" fontId="55" fillId="0" borderId="0" xfId="0" applyNumberFormat="1" applyFont="1" applyAlignment="1">
      <alignment vertical="top"/>
    </xf>
    <xf numFmtId="165" fontId="55" fillId="0" borderId="0" xfId="0" applyFont="1"/>
    <xf numFmtId="165" fontId="56" fillId="0" borderId="2" xfId="0" applyFont="1" applyBorder="1" applyAlignment="1">
      <alignment horizontal="right"/>
    </xf>
    <xf numFmtId="165" fontId="24" fillId="0" borderId="0" xfId="0" applyFont="1"/>
    <xf numFmtId="165" fontId="24" fillId="0" borderId="0" xfId="0" applyFont="1" applyBorder="1"/>
    <xf numFmtId="169" fontId="56" fillId="0" borderId="0" xfId="0" applyNumberFormat="1" applyFont="1" applyFill="1" applyBorder="1"/>
    <xf numFmtId="165" fontId="23" fillId="0" borderId="0" xfId="0" applyFont="1"/>
    <xf numFmtId="4" fontId="56" fillId="0" borderId="0" xfId="0" applyNumberFormat="1" applyFont="1" applyFill="1" applyBorder="1"/>
    <xf numFmtId="170" fontId="78" fillId="0" borderId="1" xfId="0" applyNumberFormat="1" applyFont="1" applyFill="1" applyBorder="1"/>
    <xf numFmtId="4" fontId="55" fillId="0" borderId="0" xfId="0" applyNumberFormat="1" applyFont="1"/>
    <xf numFmtId="168" fontId="78" fillId="0" borderId="1" xfId="6080" applyNumberFormat="1" applyFont="1" applyFill="1" applyBorder="1" applyAlignment="1">
      <alignment horizontal="right"/>
    </xf>
    <xf numFmtId="168" fontId="56" fillId="0" borderId="0" xfId="6080" applyNumberFormat="1" applyFont="1" applyFill="1" applyBorder="1" applyAlignment="1">
      <alignment horizontal="right"/>
    </xf>
    <xf numFmtId="165" fontId="57" fillId="0" borderId="0" xfId="0" applyFont="1" applyAlignment="1">
      <alignment vertical="top" wrapText="1"/>
    </xf>
    <xf numFmtId="167" fontId="55" fillId="0" borderId="0" xfId="6080" applyNumberFormat="1" applyFont="1" applyBorder="1" applyAlignment="1">
      <alignment horizontal="right" vertical="top"/>
    </xf>
    <xf numFmtId="49" fontId="56" fillId="0" borderId="0" xfId="0" applyNumberFormat="1" applyFont="1" applyBorder="1" applyAlignment="1">
      <alignment horizontal="left" vertical="top" wrapText="1"/>
    </xf>
    <xf numFmtId="49" fontId="56" fillId="0" borderId="0" xfId="0" applyNumberFormat="1" applyFont="1" applyBorder="1" applyAlignment="1">
      <alignment horizontal="left"/>
    </xf>
    <xf numFmtId="49" fontId="56" fillId="0" borderId="0" xfId="0" applyNumberFormat="1" applyFont="1" applyBorder="1"/>
    <xf numFmtId="49" fontId="78" fillId="0" borderId="1" xfId="0" applyNumberFormat="1" applyFont="1" applyBorder="1" applyAlignment="1">
      <alignment horizontal="left"/>
    </xf>
    <xf numFmtId="171" fontId="24" fillId="0" borderId="0" xfId="0" applyNumberFormat="1" applyFont="1" applyBorder="1"/>
    <xf numFmtId="166" fontId="55" fillId="0" borderId="0" xfId="0" applyNumberFormat="1" applyFont="1" applyFill="1" applyBorder="1" applyAlignment="1">
      <alignment vertical="top"/>
    </xf>
    <xf numFmtId="166" fontId="78" fillId="0" borderId="1" xfId="0" applyNumberFormat="1" applyFont="1" applyFill="1" applyBorder="1"/>
    <xf numFmtId="166" fontId="55" fillId="0" borderId="0" xfId="0" applyNumberFormat="1" applyFont="1" applyBorder="1" applyAlignment="1">
      <alignment vertical="top"/>
    </xf>
    <xf numFmtId="49" fontId="56" fillId="0" borderId="2" xfId="0" applyNumberFormat="1" applyFont="1" applyBorder="1" applyAlignment="1">
      <alignment horizontal="left"/>
    </xf>
    <xf numFmtId="4" fontId="56" fillId="0" borderId="2" xfId="0" applyNumberFormat="1" applyFont="1" applyFill="1" applyBorder="1"/>
    <xf numFmtId="169" fontId="56" fillId="0" borderId="2" xfId="0" applyNumberFormat="1" applyFont="1" applyFill="1" applyBorder="1"/>
    <xf numFmtId="168" fontId="56" fillId="0" borderId="2" xfId="6080" applyNumberFormat="1" applyFont="1" applyFill="1" applyBorder="1" applyAlignment="1">
      <alignment horizontal="right"/>
    </xf>
    <xf numFmtId="49" fontId="57" fillId="0" borderId="0" xfId="0" applyNumberFormat="1" applyFont="1" applyFill="1" applyAlignment="1">
      <alignment horizontal="left" vertical="top" wrapText="1"/>
    </xf>
    <xf numFmtId="165" fontId="23" fillId="0" borderId="0" xfId="0" applyFont="1" applyBorder="1" applyAlignment="1">
      <alignment horizontal="center" vertical="center"/>
    </xf>
    <xf numFmtId="165" fontId="56" fillId="0" borderId="1" xfId="0" applyFont="1" applyBorder="1" applyAlignment="1">
      <alignment horizontal="center" vertical="center"/>
    </xf>
    <xf numFmtId="49" fontId="59" fillId="0" borderId="31" xfId="0" applyNumberFormat="1" applyFont="1" applyFill="1" applyBorder="1" applyAlignment="1">
      <alignment horizontal="left" vertical="top"/>
    </xf>
    <xf numFmtId="165" fontId="56" fillId="0" borderId="31" xfId="0" applyFont="1" applyBorder="1" applyAlignment="1">
      <alignment horizontal="center" wrapText="1"/>
    </xf>
    <xf numFmtId="165" fontId="56" fillId="0" borderId="31" xfId="0" applyFont="1" applyBorder="1" applyAlignment="1">
      <alignment horizontal="center"/>
    </xf>
    <xf numFmtId="165" fontId="55" fillId="0" borderId="31" xfId="0" applyFont="1" applyBorder="1" applyAlignment="1">
      <alignment horizontal="right" wrapText="1"/>
    </xf>
    <xf numFmtId="165" fontId="55" fillId="0" borderId="2" xfId="0" applyFont="1" applyBorder="1" applyAlignment="1">
      <alignment horizontal="right" wrapText="1"/>
    </xf>
    <xf numFmtId="165" fontId="56" fillId="0" borderId="31" xfId="0" applyFont="1" applyBorder="1" applyAlignment="1">
      <alignment horizontal="right" wrapText="1"/>
    </xf>
    <xf numFmtId="165" fontId="56" fillId="0" borderId="2" xfId="0" applyFont="1" applyBorder="1" applyAlignment="1">
      <alignment horizontal="right"/>
    </xf>
  </cellXfs>
  <cellStyles count="6182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61 2" xfId="61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CCECFF"/>
      <color rgb="FFFFFF99"/>
      <color rgb="FFCCFF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abSelected="1" zoomScale="95" workbookViewId="0">
      <selection activeCell="C22" sqref="C22"/>
    </sheetView>
  </sheetViews>
  <sheetFormatPr defaultColWidth="8.6640625" defaultRowHeight="13.2" x14ac:dyDescent="0.25"/>
  <cols>
    <col min="1" max="1" width="30.6640625" style="8" customWidth="1"/>
    <col min="2" max="3" width="8.5546875" style="8" customWidth="1"/>
    <col min="4" max="6" width="8.5546875" style="9" customWidth="1"/>
    <col min="7" max="16384" width="8.6640625" style="8"/>
  </cols>
  <sheetData>
    <row r="1" spans="1:10" ht="14.4" customHeight="1" x14ac:dyDescent="0.25">
      <c r="A1" s="32" t="s">
        <v>8</v>
      </c>
      <c r="B1" s="32"/>
      <c r="C1" s="32"/>
      <c r="D1" s="32"/>
      <c r="E1" s="32"/>
      <c r="F1" s="32"/>
    </row>
    <row r="2" spans="1:10" ht="13.2" customHeight="1" thickBot="1" x14ac:dyDescent="0.3">
      <c r="A2" s="33" t="s">
        <v>1</v>
      </c>
      <c r="B2" s="33"/>
      <c r="C2" s="33"/>
      <c r="D2" s="33"/>
      <c r="E2" s="33"/>
      <c r="F2" s="33"/>
    </row>
    <row r="3" spans="1:10" s="6" customFormat="1" ht="25.2" customHeight="1" x14ac:dyDescent="0.2">
      <c r="A3" s="2"/>
      <c r="B3" s="37" t="s">
        <v>15</v>
      </c>
      <c r="C3" s="37" t="s">
        <v>16</v>
      </c>
      <c r="D3" s="39" t="s">
        <v>14</v>
      </c>
      <c r="E3" s="35" t="s">
        <v>17</v>
      </c>
      <c r="F3" s="36"/>
    </row>
    <row r="4" spans="1:10" s="6" customFormat="1" ht="13.2" customHeight="1" x14ac:dyDescent="0.2">
      <c r="A4" s="3"/>
      <c r="B4" s="38"/>
      <c r="C4" s="38"/>
      <c r="D4" s="40"/>
      <c r="E4" s="7" t="s">
        <v>2</v>
      </c>
      <c r="F4" s="7" t="s">
        <v>3</v>
      </c>
    </row>
    <row r="5" spans="1:10" s="1" customFormat="1" ht="13.95" customHeight="1" x14ac:dyDescent="0.3">
      <c r="A5" s="19" t="s">
        <v>13</v>
      </c>
      <c r="B5" s="5">
        <v>199.63</v>
      </c>
      <c r="C5" s="5">
        <v>215.53299999999999</v>
      </c>
      <c r="D5" s="24">
        <v>219.55</v>
      </c>
      <c r="E5" s="26">
        <f>D5-C5</f>
        <v>4.0170000000000243</v>
      </c>
      <c r="F5" s="18">
        <f>IF(C5=0,"N/A  ",E5/C5)</f>
        <v>1.8637517224740642E-2</v>
      </c>
    </row>
    <row r="6" spans="1:10" ht="13.95" customHeight="1" x14ac:dyDescent="0.25">
      <c r="A6" s="20" t="s">
        <v>4</v>
      </c>
      <c r="B6" s="14">
        <v>8.08</v>
      </c>
      <c r="C6" s="14">
        <v>10</v>
      </c>
      <c r="D6" s="4">
        <v>10.199999999999999</v>
      </c>
      <c r="E6" s="10">
        <f>D6-C6</f>
        <v>0.19999999999999929</v>
      </c>
      <c r="F6" s="16">
        <f t="shared" ref="F6:F13" si="0">IF(C6=0,"N/A  ",E6/C6)</f>
        <v>1.9999999999999928E-2</v>
      </c>
    </row>
    <row r="7" spans="1:10" ht="13.95" customHeight="1" x14ac:dyDescent="0.25">
      <c r="A7" s="20" t="s">
        <v>5</v>
      </c>
      <c r="B7" s="12">
        <v>5.51</v>
      </c>
      <c r="C7" s="12">
        <v>5.45</v>
      </c>
      <c r="D7" s="10">
        <v>5.45</v>
      </c>
      <c r="E7" s="10">
        <f t="shared" ref="E7:E12" si="1">D7-C7</f>
        <v>0</v>
      </c>
      <c r="F7" s="16">
        <f t="shared" si="0"/>
        <v>0</v>
      </c>
    </row>
    <row r="8" spans="1:10" ht="13.95" customHeight="1" x14ac:dyDescent="0.25">
      <c r="A8" s="21" t="s">
        <v>9</v>
      </c>
      <c r="B8" s="12">
        <v>27.18</v>
      </c>
      <c r="C8" s="12">
        <v>21.99</v>
      </c>
      <c r="D8" s="10">
        <v>25.6</v>
      </c>
      <c r="E8" s="10">
        <f t="shared" si="1"/>
        <v>3.610000000000003</v>
      </c>
      <c r="F8" s="16">
        <f t="shared" si="0"/>
        <v>0.16416552978626664</v>
      </c>
    </row>
    <row r="9" spans="1:10" ht="13.95" customHeight="1" x14ac:dyDescent="0.25">
      <c r="A9" s="21" t="s">
        <v>10</v>
      </c>
      <c r="B9" s="12">
        <v>34</v>
      </c>
      <c r="C9" s="12">
        <v>34.17</v>
      </c>
      <c r="D9" s="10">
        <v>32.44</v>
      </c>
      <c r="E9" s="10">
        <f t="shared" si="1"/>
        <v>-1.730000000000004</v>
      </c>
      <c r="F9" s="16">
        <f t="shared" si="0"/>
        <v>-5.0629206906643368E-2</v>
      </c>
    </row>
    <row r="10" spans="1:10" ht="13.95" customHeight="1" x14ac:dyDescent="0.25">
      <c r="A10" s="20" t="s">
        <v>0</v>
      </c>
      <c r="B10" s="12">
        <v>15.78</v>
      </c>
      <c r="C10" s="12">
        <v>20.86</v>
      </c>
      <c r="D10" s="10">
        <v>22.4</v>
      </c>
      <c r="E10" s="10">
        <f>D10-C10</f>
        <v>1.5399999999999991</v>
      </c>
      <c r="F10" s="16">
        <f t="shared" si="0"/>
        <v>7.3825503355704661E-2</v>
      </c>
    </row>
    <row r="11" spans="1:10" ht="13.95" customHeight="1" x14ac:dyDescent="0.25">
      <c r="A11" s="21" t="s">
        <v>11</v>
      </c>
      <c r="B11" s="12">
        <v>13.69</v>
      </c>
      <c r="C11" s="12">
        <v>13.07</v>
      </c>
      <c r="D11" s="10">
        <v>14.09</v>
      </c>
      <c r="E11" s="10">
        <f t="shared" si="1"/>
        <v>1.0199999999999996</v>
      </c>
      <c r="F11" s="16">
        <f t="shared" si="0"/>
        <v>7.8041315990818635E-2</v>
      </c>
    </row>
    <row r="12" spans="1:10" ht="13.95" customHeight="1" x14ac:dyDescent="0.25">
      <c r="A12" s="27" t="s">
        <v>12</v>
      </c>
      <c r="B12" s="28">
        <v>2.7</v>
      </c>
      <c r="C12" s="28">
        <v>8.93</v>
      </c>
      <c r="D12" s="29">
        <v>43.29</v>
      </c>
      <c r="E12" s="29">
        <f t="shared" si="1"/>
        <v>34.36</v>
      </c>
      <c r="F12" s="30">
        <f t="shared" si="0"/>
        <v>3.8477043673012319</v>
      </c>
    </row>
    <row r="13" spans="1:10" s="11" customFormat="1" ht="13.95" customHeight="1" thickBot="1" x14ac:dyDescent="0.3">
      <c r="A13" s="22" t="s">
        <v>7</v>
      </c>
      <c r="B13" s="25">
        <f>SUM(B5:B12)-0.01</f>
        <v>306.55999999999995</v>
      </c>
      <c r="C13" s="25">
        <f>SUM(C5:C12)</f>
        <v>330.00299999999999</v>
      </c>
      <c r="D13" s="13">
        <f>SUM(D5:D12)</f>
        <v>373.02</v>
      </c>
      <c r="E13" s="13">
        <f>D13-C13</f>
        <v>43.016999999999996</v>
      </c>
      <c r="F13" s="15">
        <f t="shared" si="0"/>
        <v>0.13035336042399615</v>
      </c>
    </row>
    <row r="14" spans="1:10" s="1" customFormat="1" ht="13.95" customHeight="1" x14ac:dyDescent="0.3">
      <c r="A14" s="34" t="s">
        <v>6</v>
      </c>
      <c r="B14" s="34"/>
      <c r="C14" s="34"/>
      <c r="D14" s="34"/>
      <c r="E14" s="34"/>
      <c r="F14" s="34"/>
    </row>
    <row r="15" spans="1:10" ht="45" customHeight="1" x14ac:dyDescent="0.25">
      <c r="A15" s="31" t="s">
        <v>18</v>
      </c>
      <c r="B15" s="31"/>
      <c r="C15" s="31"/>
      <c r="D15" s="31"/>
      <c r="E15" s="31"/>
      <c r="F15" s="31"/>
      <c r="G15" s="17"/>
      <c r="H15" s="17"/>
      <c r="I15" s="17"/>
      <c r="J15" s="17"/>
    </row>
    <row r="18" spans="4:5" x14ac:dyDescent="0.25">
      <c r="D18" s="23"/>
    </row>
    <row r="19" spans="4:5" x14ac:dyDescent="0.25">
      <c r="D19" s="23"/>
      <c r="E19" s="23"/>
    </row>
  </sheetData>
  <mergeCells count="8">
    <mergeCell ref="A15:F15"/>
    <mergeCell ref="A1:F1"/>
    <mergeCell ref="A2:F2"/>
    <mergeCell ref="A14:F14"/>
    <mergeCell ref="E3:F3"/>
    <mergeCell ref="B3:B4"/>
    <mergeCell ref="C3:C4"/>
    <mergeCell ref="D3:D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AOAM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2016-01-12T16:52:38Z</cp:lastPrinted>
  <dcterms:created xsi:type="dcterms:W3CDTF">2014-03-20T19:20:58Z</dcterms:created>
  <dcterms:modified xsi:type="dcterms:W3CDTF">2016-02-05T23:18:31Z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