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448" windowHeight="2448"/>
  </bookViews>
  <sheets>
    <sheet name="MPS Major Investments" sheetId="1" r:id="rId1"/>
  </sheets>
  <calcPr calcId="152511" concurrentCalc="0"/>
</workbook>
</file>

<file path=xl/calcChain.xml><?xml version="1.0" encoding="utf-8"?>
<calcChain xmlns="http://schemas.openxmlformats.org/spreadsheetml/2006/main">
  <c r="E19" i="1" l="1"/>
  <c r="F19" i="1"/>
  <c r="E18" i="1"/>
  <c r="F18" i="1"/>
  <c r="E17" i="1"/>
  <c r="F17" i="1"/>
  <c r="E16" i="1"/>
  <c r="F16" i="1"/>
  <c r="E15" i="1"/>
  <c r="F15" i="1"/>
  <c r="C14" i="1"/>
  <c r="D14" i="1"/>
  <c r="E14" i="1"/>
  <c r="F14" i="1"/>
  <c r="B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<sst xmlns="http://schemas.openxmlformats.org/spreadsheetml/2006/main" count="27" uniqueCount="27">
  <si>
    <t>(Dollars in Millions)</t>
  </si>
  <si>
    <t>Amount</t>
  </si>
  <si>
    <t>Percent</t>
  </si>
  <si>
    <t>FY 2015 Actual</t>
  </si>
  <si>
    <t>FY 2016
Estimate</t>
  </si>
  <si>
    <t>FY 2017 Request</t>
  </si>
  <si>
    <t>Change Over
FY 2016 Estimate</t>
  </si>
  <si>
    <t>MPS Major Investments</t>
  </si>
  <si>
    <t>Area of Investment</t>
  </si>
  <si>
    <t>BioMaPS</t>
  </si>
  <si>
    <t>CAREER</t>
  </si>
  <si>
    <t>CEMMSS</t>
  </si>
  <si>
    <t xml:space="preserve"> Advanced Manufacturing</t>
  </si>
  <si>
    <t>Clean Energy Technology</t>
  </si>
  <si>
    <t>CIF21</t>
  </si>
  <si>
    <r>
      <t>NSF I-Corps</t>
    </r>
    <r>
      <rPr>
        <sz val="9"/>
        <color theme="1"/>
        <rFont val="Calibri"/>
        <family val="2"/>
      </rPr>
      <t>™</t>
    </r>
  </si>
  <si>
    <t>NSF INCLUDES</t>
  </si>
  <si>
    <t>INFEWS</t>
  </si>
  <si>
    <r>
      <t>NRT</t>
    </r>
    <r>
      <rPr>
        <vertAlign val="superscript"/>
        <sz val="9"/>
        <color theme="1"/>
        <rFont val="Arial"/>
        <family val="2"/>
      </rPr>
      <t>1</t>
    </r>
  </si>
  <si>
    <t>Risk and Resilience</t>
  </si>
  <si>
    <t>SaTC</t>
  </si>
  <si>
    <t>SEES</t>
  </si>
  <si>
    <t>Understanding the Brain</t>
  </si>
  <si>
    <t>BRAIN Initiative</t>
  </si>
  <si>
    <t>Major investments may have funding overlap and thus should not be summed.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</si>
  <si>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cmmitments for Integrative Graduate Education and Research Traineeship (IGERT) are included in the NRT line and are $2.80 million in FY 2015 and $220,000 in FY 2016.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</si>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</sst>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3" xfId="0" applyFont="1" applyFill="1" applyBorder="1" applyAlignment="1">
      <alignment horizontal="right" wrapText="1"/>
    </xf>
    <xf numFmtId="0" fontId="3" fillId="0" borderId="0" xfId="0" applyFont="1"/>
    <xf numFmtId="0" fontId="3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5" fontId="2" fillId="0" borderId="0" xfId="1" applyNumberFormat="1" applyFont="1" applyBorder="1" applyAlignment="1">
      <alignment horizontal="right" vertical="top"/>
    </xf>
    <xf numFmtId="166" fontId="2" fillId="0" borderId="0" xfId="0" applyNumberFormat="1" applyFont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horizontal="left" vertical="top" indent="1"/>
    </xf>
    <xf numFmtId="166" fontId="8" fillId="0" borderId="0" xfId="0" applyNumberFormat="1" applyFont="1" applyBorder="1" applyAlignment="1">
      <alignment vertical="top"/>
    </xf>
    <xf numFmtId="166" fontId="8" fillId="0" borderId="0" xfId="0" applyNumberFormat="1" applyFont="1" applyFill="1" applyBorder="1" applyAlignment="1">
      <alignment vertical="top"/>
    </xf>
    <xf numFmtId="165" fontId="8" fillId="0" borderId="0" xfId="1" applyNumberFormat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166" fontId="2" fillId="0" borderId="0" xfId="0" applyNumberFormat="1" applyFont="1" applyFill="1" applyBorder="1" applyAlignment="1">
      <alignment horizontal="right" vertical="top"/>
    </xf>
    <xf numFmtId="166" fontId="2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 inden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4" fillId="0" borderId="0" xfId="0" applyFont="1" applyFill="1" applyAlignment="1">
      <alignment horizontal="justify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="98" workbookViewId="0">
      <selection activeCell="H11" sqref="H11"/>
    </sheetView>
  </sheetViews>
  <sheetFormatPr defaultColWidth="8.88671875" defaultRowHeight="11.4" x14ac:dyDescent="0.2"/>
  <cols>
    <col min="1" max="1" width="26.6640625" style="2" customWidth="1"/>
    <col min="2" max="2" width="10.44140625" style="2" customWidth="1"/>
    <col min="3" max="3" width="10.5546875" style="2" customWidth="1"/>
    <col min="4" max="5" width="10.44140625" style="2" customWidth="1"/>
    <col min="6" max="6" width="9.33203125" style="2" customWidth="1"/>
    <col min="7" max="16384" width="8.88671875" style="2"/>
  </cols>
  <sheetData>
    <row r="1" spans="1:6" ht="13.2" x14ac:dyDescent="0.25">
      <c r="A1" s="25" t="s">
        <v>7</v>
      </c>
      <c r="B1" s="25"/>
      <c r="C1" s="25"/>
      <c r="D1" s="25"/>
      <c r="E1" s="25"/>
      <c r="F1" s="25"/>
    </row>
    <row r="2" spans="1:6" ht="12" thickBot="1" x14ac:dyDescent="0.25">
      <c r="A2" s="26" t="s">
        <v>0</v>
      </c>
      <c r="B2" s="26"/>
      <c r="C2" s="26"/>
      <c r="D2" s="26"/>
      <c r="E2" s="26"/>
      <c r="F2" s="26"/>
    </row>
    <row r="3" spans="1:6" ht="25.2" customHeight="1" x14ac:dyDescent="0.2">
      <c r="A3" s="32" t="s">
        <v>8</v>
      </c>
      <c r="B3" s="27" t="s">
        <v>3</v>
      </c>
      <c r="C3" s="27" t="s">
        <v>4</v>
      </c>
      <c r="D3" s="29" t="s">
        <v>5</v>
      </c>
      <c r="E3" s="31" t="s">
        <v>6</v>
      </c>
      <c r="F3" s="31"/>
    </row>
    <row r="4" spans="1:6" ht="13.95" customHeight="1" x14ac:dyDescent="0.2">
      <c r="A4" s="33"/>
      <c r="B4" s="28"/>
      <c r="C4" s="28"/>
      <c r="D4" s="30"/>
      <c r="E4" s="1" t="s">
        <v>1</v>
      </c>
      <c r="F4" s="1" t="s">
        <v>2</v>
      </c>
    </row>
    <row r="5" spans="1:6" ht="13.95" customHeight="1" x14ac:dyDescent="0.2">
      <c r="A5" s="3" t="s">
        <v>9</v>
      </c>
      <c r="B5" s="4">
        <v>17.940000000000001</v>
      </c>
      <c r="C5" s="4">
        <v>13</v>
      </c>
      <c r="D5" s="5">
        <v>13</v>
      </c>
      <c r="E5" s="4">
        <f t="shared" ref="E5:E19" si="0">D5-C5</f>
        <v>0</v>
      </c>
      <c r="F5" s="6">
        <f t="shared" ref="F5:F10" si="1">IF(C5=0,"N/A  ",E5/C5)</f>
        <v>0</v>
      </c>
    </row>
    <row r="6" spans="1:6" s="9" customFormat="1" ht="13.95" customHeight="1" x14ac:dyDescent="0.2">
      <c r="A6" s="3" t="s">
        <v>10</v>
      </c>
      <c r="B6" s="7">
        <v>79.069999999999993</v>
      </c>
      <c r="C6" s="8">
        <v>67.53</v>
      </c>
      <c r="D6" s="8">
        <v>68.45</v>
      </c>
      <c r="E6" s="8">
        <f t="shared" si="0"/>
        <v>0.92000000000000171</v>
      </c>
      <c r="F6" s="6">
        <f t="shared" si="1"/>
        <v>1.3623574707537415E-2</v>
      </c>
    </row>
    <row r="7" spans="1:6" x14ac:dyDescent="0.2">
      <c r="A7" s="3" t="s">
        <v>11</v>
      </c>
      <c r="B7" s="7">
        <v>65.069999999999993</v>
      </c>
      <c r="C7" s="7">
        <v>49.84</v>
      </c>
      <c r="D7" s="8">
        <v>47.14</v>
      </c>
      <c r="E7" s="7">
        <f t="shared" si="0"/>
        <v>-2.7000000000000028</v>
      </c>
      <c r="F7" s="6">
        <f t="shared" si="1"/>
        <v>-5.4173354735152543E-2</v>
      </c>
    </row>
    <row r="8" spans="1:6" x14ac:dyDescent="0.2">
      <c r="A8" s="10" t="s">
        <v>12</v>
      </c>
      <c r="B8" s="11">
        <v>65.069999999999993</v>
      </c>
      <c r="C8" s="11">
        <v>49.84</v>
      </c>
      <c r="D8" s="12">
        <v>47.14</v>
      </c>
      <c r="E8" s="11">
        <f t="shared" si="0"/>
        <v>-2.7000000000000028</v>
      </c>
      <c r="F8" s="13">
        <f t="shared" si="1"/>
        <v>-5.4173354735152543E-2</v>
      </c>
    </row>
    <row r="9" spans="1:6" x14ac:dyDescent="0.2">
      <c r="A9" s="3" t="s">
        <v>13</v>
      </c>
      <c r="B9" s="8">
        <v>123.23</v>
      </c>
      <c r="C9" s="7">
        <v>143.34</v>
      </c>
      <c r="D9" s="8">
        <v>195.36</v>
      </c>
      <c r="E9" s="7">
        <f t="shared" si="0"/>
        <v>52.02000000000001</v>
      </c>
      <c r="F9" s="6">
        <f t="shared" si="1"/>
        <v>0.36291335286730858</v>
      </c>
    </row>
    <row r="10" spans="1:6" x14ac:dyDescent="0.2">
      <c r="A10" s="14" t="s">
        <v>14</v>
      </c>
      <c r="B10" s="8">
        <v>34.89</v>
      </c>
      <c r="C10" s="7">
        <v>11.5</v>
      </c>
      <c r="D10" s="8">
        <v>16.149999999999999</v>
      </c>
      <c r="E10" s="7">
        <f t="shared" si="0"/>
        <v>4.6499999999999986</v>
      </c>
      <c r="F10" s="6">
        <f t="shared" si="1"/>
        <v>0.40434782608695641</v>
      </c>
    </row>
    <row r="11" spans="1:6" ht="12" x14ac:dyDescent="0.2">
      <c r="A11" s="14" t="s">
        <v>15</v>
      </c>
      <c r="B11" s="15">
        <v>1.3</v>
      </c>
      <c r="C11" s="16">
        <v>1.7</v>
      </c>
      <c r="D11" s="15">
        <v>1.7</v>
      </c>
      <c r="E11" s="16">
        <f t="shared" si="0"/>
        <v>0</v>
      </c>
      <c r="F11" s="6">
        <f>IF(C11=0,"N/A  ",E11/C11)</f>
        <v>0</v>
      </c>
    </row>
    <row r="12" spans="1:6" x14ac:dyDescent="0.2">
      <c r="A12" s="14" t="s">
        <v>16</v>
      </c>
      <c r="B12" s="16">
        <v>0</v>
      </c>
      <c r="C12" s="16">
        <v>2.74</v>
      </c>
      <c r="D12" s="15">
        <v>2.6</v>
      </c>
      <c r="E12" s="16">
        <f t="shared" si="0"/>
        <v>-0.14000000000000012</v>
      </c>
      <c r="F12" s="6">
        <f>IF(C12=0,"N/A  ",E12/C12)</f>
        <v>-5.1094890510948947E-2</v>
      </c>
    </row>
    <row r="13" spans="1:6" x14ac:dyDescent="0.2">
      <c r="A13" s="14" t="s">
        <v>17</v>
      </c>
      <c r="B13" s="7">
        <v>0</v>
      </c>
      <c r="C13" s="7">
        <v>2.4</v>
      </c>
      <c r="D13" s="8">
        <v>6.4</v>
      </c>
      <c r="E13" s="16">
        <f t="shared" si="0"/>
        <v>4</v>
      </c>
      <c r="F13" s="6">
        <f>IF(C13=0,"N/A  ",E13/C13)</f>
        <v>1.6666666666666667</v>
      </c>
    </row>
    <row r="14" spans="1:6" ht="13.2" x14ac:dyDescent="0.2">
      <c r="A14" s="14" t="s">
        <v>18</v>
      </c>
      <c r="B14" s="8">
        <f>2.8+2.24</f>
        <v>5.04</v>
      </c>
      <c r="C14" s="7">
        <f>0.22+4.25</f>
        <v>4.47</v>
      </c>
      <c r="D14" s="8">
        <f>0+4.54</f>
        <v>4.54</v>
      </c>
      <c r="E14" s="16">
        <f t="shared" si="0"/>
        <v>7.0000000000000284E-2</v>
      </c>
      <c r="F14" s="6">
        <f t="shared" ref="F14:F19" si="2">IF(C14=0,"N/A  ",E14/C14)</f>
        <v>1.5659955257270756E-2</v>
      </c>
    </row>
    <row r="15" spans="1:6" x14ac:dyDescent="0.2">
      <c r="A15" s="14" t="s">
        <v>19</v>
      </c>
      <c r="B15" s="7">
        <v>0</v>
      </c>
      <c r="C15" s="7">
        <v>0.5</v>
      </c>
      <c r="D15" s="8">
        <v>0.5</v>
      </c>
      <c r="E15" s="16">
        <f t="shared" si="0"/>
        <v>0</v>
      </c>
      <c r="F15" s="6">
        <f t="shared" si="2"/>
        <v>0</v>
      </c>
    </row>
    <row r="16" spans="1:6" x14ac:dyDescent="0.2">
      <c r="A16" s="17" t="s">
        <v>20</v>
      </c>
      <c r="B16" s="16">
        <v>1.86</v>
      </c>
      <c r="C16" s="16">
        <v>2</v>
      </c>
      <c r="D16" s="15">
        <v>2</v>
      </c>
      <c r="E16" s="16">
        <f t="shared" si="0"/>
        <v>0</v>
      </c>
      <c r="F16" s="6">
        <f t="shared" si="2"/>
        <v>0</v>
      </c>
    </row>
    <row r="17" spans="1:9" x14ac:dyDescent="0.2">
      <c r="A17" s="17" t="s">
        <v>21</v>
      </c>
      <c r="B17" s="16">
        <v>50.85</v>
      </c>
      <c r="C17" s="16">
        <v>16</v>
      </c>
      <c r="D17" s="15">
        <v>13</v>
      </c>
      <c r="E17" s="16">
        <f t="shared" si="0"/>
        <v>-3</v>
      </c>
      <c r="F17" s="6">
        <f t="shared" si="2"/>
        <v>-0.1875</v>
      </c>
    </row>
    <row r="18" spans="1:9" x14ac:dyDescent="0.2">
      <c r="A18" s="17" t="s">
        <v>22</v>
      </c>
      <c r="B18" s="15">
        <v>15.44</v>
      </c>
      <c r="C18" s="15">
        <v>19.489999999999998</v>
      </c>
      <c r="D18" s="15">
        <v>18.7</v>
      </c>
      <c r="E18" s="16">
        <f t="shared" si="0"/>
        <v>-0.78999999999999915</v>
      </c>
      <c r="F18" s="6">
        <f t="shared" si="2"/>
        <v>-4.0533606977937363E-2</v>
      </c>
      <c r="G18" s="18"/>
      <c r="H18" s="18"/>
      <c r="I18" s="18"/>
    </row>
    <row r="19" spans="1:9" ht="12" thickBot="1" x14ac:dyDescent="0.25">
      <c r="A19" s="19" t="s">
        <v>23</v>
      </c>
      <c r="B19" s="15">
        <v>15.44</v>
      </c>
      <c r="C19" s="15">
        <v>19.489999999999998</v>
      </c>
      <c r="D19" s="15">
        <v>18.7</v>
      </c>
      <c r="E19" s="16">
        <f t="shared" si="0"/>
        <v>-0.78999999999999915</v>
      </c>
      <c r="F19" s="6">
        <f t="shared" si="2"/>
        <v>-4.0533606977937363E-2</v>
      </c>
      <c r="G19" s="18"/>
      <c r="H19" s="18"/>
      <c r="I19" s="18"/>
    </row>
    <row r="20" spans="1:9" x14ac:dyDescent="0.2">
      <c r="A20" s="22" t="s">
        <v>24</v>
      </c>
      <c r="B20" s="22"/>
      <c r="C20" s="22"/>
      <c r="D20" s="22"/>
      <c r="E20" s="22"/>
      <c r="F20" s="22"/>
      <c r="G20" s="20"/>
      <c r="H20" s="20"/>
      <c r="I20" s="20"/>
    </row>
    <row r="21" spans="1:9" ht="27.75" customHeight="1" x14ac:dyDescent="0.2">
      <c r="A21" s="34" t="s">
        <v>25</v>
      </c>
      <c r="B21" s="34"/>
      <c r="C21" s="34"/>
      <c r="D21" s="34"/>
      <c r="E21" s="34"/>
      <c r="F21" s="34"/>
    </row>
    <row r="22" spans="1:9" x14ac:dyDescent="0.2">
      <c r="A22" s="21"/>
      <c r="B22" s="21"/>
      <c r="C22" s="21"/>
      <c r="D22" s="21"/>
      <c r="E22" s="21"/>
      <c r="F22" s="21"/>
    </row>
    <row r="23" spans="1:9" x14ac:dyDescent="0.2">
      <c r="A23" s="23" t="s">
        <v>26</v>
      </c>
      <c r="B23" s="24"/>
      <c r="C23" s="24"/>
      <c r="D23" s="24"/>
      <c r="E23" s="24"/>
      <c r="F23" s="24"/>
    </row>
    <row r="24" spans="1:9" x14ac:dyDescent="0.2">
      <c r="A24" s="24"/>
      <c r="B24" s="24"/>
      <c r="C24" s="24"/>
      <c r="D24" s="24"/>
      <c r="E24" s="24"/>
      <c r="F24" s="24"/>
    </row>
    <row r="25" spans="1:9" x14ac:dyDescent="0.2">
      <c r="A25" s="20"/>
      <c r="B25" s="20"/>
      <c r="C25" s="20"/>
      <c r="D25" s="20"/>
      <c r="E25" s="20"/>
      <c r="F25" s="20"/>
    </row>
  </sheetData>
  <mergeCells count="10">
    <mergeCell ref="A20:F20"/>
    <mergeCell ref="A21:F21"/>
    <mergeCell ref="A23:F24"/>
    <mergeCell ref="A1:F1"/>
    <mergeCell ref="A2:F2"/>
    <mergeCell ref="B3:B4"/>
    <mergeCell ref="C3:C4"/>
    <mergeCell ref="D3:D4"/>
    <mergeCell ref="E3:F3"/>
    <mergeCell ref="A3:A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Major Investments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2016-02-05T22:22:05Z</cp:lastPrinted>
  <dcterms:created xsi:type="dcterms:W3CDTF">2014-12-05T21:14:53Z</dcterms:created>
  <dcterms:modified xsi:type="dcterms:W3CDTF">2016-02-05T23:49:20Z</dcterms:modified>
</cp:coreProperties>
</file>