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8445" windowHeight="2445"/>
  </bookViews>
  <sheets>
    <sheet name="AST Funding" sheetId="1" r:id="rId1"/>
  </sheets>
  <calcPr calcId="152511" concurrentCalc="0"/>
</workbook>
</file>

<file path=xl/calcChain.xml><?xml version="1.0" encoding="utf-8"?>
<calcChain xmlns="http://schemas.openxmlformats.org/spreadsheetml/2006/main">
  <c r="E19" i="1" l="1"/>
  <c r="F19" i="1"/>
  <c r="B19" i="1"/>
  <c r="E18" i="1"/>
  <c r="F18" i="1"/>
  <c r="F17" i="1"/>
  <c r="E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C9" i="1"/>
  <c r="D9" i="1"/>
  <c r="E9" i="1"/>
  <c r="F9" i="1"/>
  <c r="B9" i="1"/>
  <c r="E8" i="1"/>
  <c r="F8" i="1"/>
  <c r="E7" i="1"/>
  <c r="F7" i="1"/>
  <c r="C6" i="1"/>
  <c r="D6" i="1"/>
  <c r="E6" i="1"/>
  <c r="F6" i="1"/>
  <c r="B6" i="1"/>
  <c r="E5" i="1"/>
  <c r="F5" i="1"/>
</calcChain>
</file>

<file path=xl/sharedStrings.xml><?xml version="1.0" encoding="utf-8"?>
<sst xmlns="http://schemas.openxmlformats.org/spreadsheetml/2006/main" count="26" uniqueCount="26">
  <si>
    <t>(Dollars in Millions)</t>
  </si>
  <si>
    <t>Amount</t>
  </si>
  <si>
    <t>Percent</t>
  </si>
  <si>
    <t>Totals may not add due to rounding.</t>
  </si>
  <si>
    <t>FY 2015 Actual</t>
  </si>
  <si>
    <t>FY 2016
Estimate</t>
  </si>
  <si>
    <t>FY 2017 Request</t>
  </si>
  <si>
    <t>Change Over
FY 2016 Estimate</t>
  </si>
  <si>
    <t>CAREER</t>
  </si>
  <si>
    <t>Atacama Large Millimeter Array (ALMA)</t>
  </si>
  <si>
    <t>AST Funding</t>
  </si>
  <si>
    <t>Total, AST</t>
  </si>
  <si>
    <t xml:space="preserve">Research </t>
  </si>
  <si>
    <t xml:space="preserve">Education </t>
  </si>
  <si>
    <t>Infrastructure</t>
  </si>
  <si>
    <t>Arecibo Observatory</t>
  </si>
  <si>
    <t>Daniel K. Inouye Solar Telescope (DKIST)</t>
    <phoneticPr fontId="3" type="noConversion"/>
  </si>
  <si>
    <t>Gemini Observatory</t>
    <phoneticPr fontId="3" type="noConversion"/>
  </si>
  <si>
    <t>National Optical Astronomy Observatory (NOAO)</t>
    <phoneticPr fontId="3" type="noConversion"/>
  </si>
  <si>
    <r>
      <t>National Radio Astronomy Observatory (NRAO)</t>
    </r>
    <r>
      <rPr>
        <vertAlign val="superscript"/>
        <sz val="9"/>
        <color indexed="8"/>
        <rFont val="Arial"/>
        <family val="2"/>
      </rPr>
      <t>1</t>
    </r>
  </si>
  <si>
    <r>
      <t>National Solar Observatory (NSO)</t>
    </r>
    <r>
      <rPr>
        <vertAlign val="superscript"/>
        <sz val="9"/>
        <color indexed="8"/>
        <rFont val="Arial"/>
        <family val="2"/>
      </rPr>
      <t>2</t>
    </r>
  </si>
  <si>
    <r>
      <t>Other Astronomical Facilities</t>
    </r>
    <r>
      <rPr>
        <vertAlign val="superscript"/>
        <sz val="9"/>
        <color indexed="8"/>
        <rFont val="Arial"/>
        <family val="2"/>
      </rPr>
      <t>1</t>
    </r>
  </si>
  <si>
    <t>Mid-Scale Innovations Program (MSIP)</t>
  </si>
  <si>
    <t>Research Resources</t>
  </si>
  <si>
    <r>
      <t>1</t>
    </r>
    <r>
      <rPr>
        <sz val="8"/>
        <rFont val="Arial"/>
        <family val="2"/>
      </rPr>
      <t xml:space="preserve"> The decrease in NRAO support in FY 2017 is due to the separation of the Green Bank Observatory and the Very Long Baseline Array from NRAO and ALMA; this funding is now included under the "Other Astronomical Facilities" line in this table. </t>
    </r>
  </si>
  <si>
    <r>
      <t>2</t>
    </r>
    <r>
      <rPr>
        <sz val="8"/>
        <rFont val="Arial"/>
        <family val="2"/>
      </rPr>
      <t xml:space="preserve"> The totals presented do not include $5.0 million in FY 2015, $9.0 million in FY 2016, and $14.0 million in FY 2017 for operations and maintenance support for the DKIST facility construction project.  That funding is captured as part of the total presented in the DKIST line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</si>
</sst>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7" formatCode="#,##0.00;\-#,##0.00;&quot;-&quot;??"/>
    <numFmt numFmtId="174" formatCode="0.0%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6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justify" vertical="top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right" vertical="center"/>
    </xf>
    <xf numFmtId="174" fontId="5" fillId="0" borderId="4" xfId="1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top" wrapText="1"/>
    </xf>
    <xf numFmtId="167" fontId="5" fillId="0" borderId="0" xfId="0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7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7" fontId="4" fillId="0" borderId="0" xfId="0" applyNumberFormat="1" applyFont="1" applyFill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/>
    <xf numFmtId="0" fontId="11" fillId="0" borderId="0" xfId="0" applyFont="1" applyFill="1" applyBorder="1" applyAlignment="1">
      <alignment wrapText="1"/>
    </xf>
    <xf numFmtId="167" fontId="12" fillId="0" borderId="0" xfId="0" applyNumberFormat="1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zoomScale="98" workbookViewId="0">
      <selection activeCell="H10" sqref="H10"/>
    </sheetView>
  </sheetViews>
  <sheetFormatPr defaultColWidth="11.42578125" defaultRowHeight="15" x14ac:dyDescent="0.25"/>
  <cols>
    <col min="1" max="1" width="40.7109375" customWidth="1"/>
    <col min="2" max="2" width="9.7109375" customWidth="1"/>
    <col min="3" max="4" width="9.7109375" style="9" customWidth="1"/>
    <col min="5" max="6" width="8.85546875" style="9" customWidth="1"/>
  </cols>
  <sheetData>
    <row r="1" spans="1:6" ht="14.45" customHeight="1" x14ac:dyDescent="0.25">
      <c r="A1" s="10" t="s">
        <v>10</v>
      </c>
      <c r="B1" s="10"/>
      <c r="C1" s="10"/>
      <c r="D1" s="10"/>
      <c r="E1" s="11"/>
      <c r="F1" s="11"/>
    </row>
    <row r="2" spans="1:6" ht="13.15" customHeight="1" thickBot="1" x14ac:dyDescent="0.3">
      <c r="A2" s="5" t="s">
        <v>0</v>
      </c>
      <c r="B2" s="12"/>
      <c r="C2" s="12"/>
      <c r="D2" s="12"/>
      <c r="E2" s="13"/>
      <c r="F2" s="13"/>
    </row>
    <row r="3" spans="1:6" s="1" customFormat="1" ht="25.15" customHeight="1" x14ac:dyDescent="0.2">
      <c r="A3" s="2"/>
      <c r="B3" s="14" t="s">
        <v>4</v>
      </c>
      <c r="C3" s="14" t="s">
        <v>5</v>
      </c>
      <c r="D3" s="15" t="s">
        <v>6</v>
      </c>
      <c r="E3" s="16" t="s">
        <v>7</v>
      </c>
      <c r="F3" s="16"/>
    </row>
    <row r="4" spans="1:6" s="1" customFormat="1" ht="12.6" customHeight="1" x14ac:dyDescent="0.2">
      <c r="A4" s="3"/>
      <c r="B4" s="17"/>
      <c r="C4" s="17"/>
      <c r="D4" s="18"/>
      <c r="E4" s="19" t="s">
        <v>1</v>
      </c>
      <c r="F4" s="19" t="s">
        <v>2</v>
      </c>
    </row>
    <row r="5" spans="1:6" s="1" customFormat="1" ht="13.9" customHeight="1" x14ac:dyDescent="0.2">
      <c r="A5" s="20" t="s">
        <v>11</v>
      </c>
      <c r="B5" s="21">
        <v>245.23</v>
      </c>
      <c r="C5" s="21">
        <v>246.73</v>
      </c>
      <c r="D5" s="21">
        <v>262.61</v>
      </c>
      <c r="E5" s="21">
        <f>D5-C5</f>
        <v>15.880000000000024</v>
      </c>
      <c r="F5" s="22">
        <f t="shared" ref="F5:F19" si="0">IF(C5=0,"N/A  ",E5/C5)</f>
        <v>6.436185303773366E-2</v>
      </c>
    </row>
    <row r="6" spans="1:6" s="1" customFormat="1" ht="13.9" customHeight="1" x14ac:dyDescent="0.2">
      <c r="A6" s="23" t="s">
        <v>12</v>
      </c>
      <c r="B6" s="24">
        <f>B5-B8-B9</f>
        <v>67.649999999999977</v>
      </c>
      <c r="C6" s="24">
        <f t="shared" ref="C6:D6" si="1">C5-C8-C9</f>
        <v>62.319999999999993</v>
      </c>
      <c r="D6" s="24">
        <f t="shared" si="1"/>
        <v>73.160000000000025</v>
      </c>
      <c r="E6" s="24">
        <f t="shared" ref="E6:E19" si="2">D6-C6</f>
        <v>10.840000000000032</v>
      </c>
      <c r="F6" s="25">
        <f t="shared" si="0"/>
        <v>0.17394094993581569</v>
      </c>
    </row>
    <row r="7" spans="1:6" s="1" customFormat="1" ht="13.9" customHeight="1" x14ac:dyDescent="0.2">
      <c r="A7" s="26" t="s">
        <v>8</v>
      </c>
      <c r="B7" s="6">
        <v>4.84</v>
      </c>
      <c r="C7" s="6">
        <v>4.8899999999999997</v>
      </c>
      <c r="D7" s="6">
        <v>4.9000000000000004</v>
      </c>
      <c r="E7" s="6">
        <f t="shared" si="2"/>
        <v>1.0000000000000675E-2</v>
      </c>
      <c r="F7" s="27">
        <f t="shared" si="0"/>
        <v>2.0449897750512628E-3</v>
      </c>
    </row>
    <row r="8" spans="1:6" s="1" customFormat="1" ht="13.9" customHeight="1" x14ac:dyDescent="0.2">
      <c r="A8" s="23" t="s">
        <v>13</v>
      </c>
      <c r="B8" s="24">
        <v>5.49</v>
      </c>
      <c r="C8" s="24">
        <v>6.5</v>
      </c>
      <c r="D8" s="24">
        <v>6</v>
      </c>
      <c r="E8" s="24">
        <f t="shared" si="2"/>
        <v>-0.5</v>
      </c>
      <c r="F8" s="25">
        <f t="shared" si="0"/>
        <v>-7.6923076923076927E-2</v>
      </c>
    </row>
    <row r="9" spans="1:6" s="1" customFormat="1" ht="13.9" customHeight="1" x14ac:dyDescent="0.2">
      <c r="A9" s="23" t="s">
        <v>14</v>
      </c>
      <c r="B9" s="24">
        <f>SUM(B10:B19)</f>
        <v>172.09</v>
      </c>
      <c r="C9" s="24">
        <f>SUM(C10:C19)</f>
        <v>177.91</v>
      </c>
      <c r="D9" s="24">
        <f>SUM(D10:D19)</f>
        <v>183.45</v>
      </c>
      <c r="E9" s="24">
        <f t="shared" si="2"/>
        <v>5.539999999999992</v>
      </c>
      <c r="F9" s="25">
        <f t="shared" si="0"/>
        <v>3.1139340115788838E-2</v>
      </c>
    </row>
    <row r="10" spans="1:6" s="1" customFormat="1" ht="13.9" customHeight="1" x14ac:dyDescent="0.2">
      <c r="A10" s="28" t="s">
        <v>15</v>
      </c>
      <c r="B10" s="6">
        <v>4.01</v>
      </c>
      <c r="C10" s="6">
        <v>4.0999999999999996</v>
      </c>
      <c r="D10" s="6">
        <v>4.2</v>
      </c>
      <c r="E10" s="6">
        <f t="shared" si="2"/>
        <v>0.10000000000000053</v>
      </c>
      <c r="F10" s="27">
        <f t="shared" si="0"/>
        <v>2.4390243902439157E-2</v>
      </c>
    </row>
    <row r="11" spans="1:6" s="1" customFormat="1" ht="13.9" customHeight="1" x14ac:dyDescent="0.2">
      <c r="A11" s="28" t="s">
        <v>9</v>
      </c>
      <c r="B11" s="6">
        <v>40.17</v>
      </c>
      <c r="C11" s="6">
        <v>40.35</v>
      </c>
      <c r="D11" s="6">
        <v>43.25</v>
      </c>
      <c r="E11" s="6">
        <f t="shared" si="2"/>
        <v>2.8999999999999986</v>
      </c>
      <c r="F11" s="27">
        <f t="shared" si="0"/>
        <v>7.1871127633209381E-2</v>
      </c>
    </row>
    <row r="12" spans="1:6" s="1" customFormat="1" ht="13.9" customHeight="1" x14ac:dyDescent="0.2">
      <c r="A12" s="28" t="s">
        <v>16</v>
      </c>
      <c r="B12" s="6">
        <v>7</v>
      </c>
      <c r="C12" s="6">
        <v>11</v>
      </c>
      <c r="D12" s="6">
        <v>16</v>
      </c>
      <c r="E12" s="6">
        <f t="shared" si="2"/>
        <v>5</v>
      </c>
      <c r="F12" s="27">
        <f t="shared" si="0"/>
        <v>0.45454545454545453</v>
      </c>
    </row>
    <row r="13" spans="1:6" s="1" customFormat="1" ht="13.9" customHeight="1" x14ac:dyDescent="0.2">
      <c r="A13" s="29" t="s">
        <v>17</v>
      </c>
      <c r="B13" s="30">
        <v>20.61</v>
      </c>
      <c r="C13" s="30">
        <v>19.88</v>
      </c>
      <c r="D13" s="30">
        <v>20.420000000000002</v>
      </c>
      <c r="E13" s="30">
        <f t="shared" si="2"/>
        <v>0.5400000000000027</v>
      </c>
      <c r="F13" s="31">
        <f t="shared" si="0"/>
        <v>2.7162977867203356E-2</v>
      </c>
    </row>
    <row r="14" spans="1:6" s="1" customFormat="1" ht="13.9" customHeight="1" x14ac:dyDescent="0.2">
      <c r="A14" s="29" t="s">
        <v>18</v>
      </c>
      <c r="B14" s="30">
        <v>25.5</v>
      </c>
      <c r="C14" s="30">
        <v>21.6</v>
      </c>
      <c r="D14" s="30">
        <v>21.83</v>
      </c>
      <c r="E14" s="30">
        <f t="shared" si="2"/>
        <v>0.22999999999999687</v>
      </c>
      <c r="F14" s="31">
        <f t="shared" si="0"/>
        <v>1.0648148148148002E-2</v>
      </c>
    </row>
    <row r="15" spans="1:6" s="1" customFormat="1" ht="13.9" customHeight="1" x14ac:dyDescent="0.2">
      <c r="A15" s="29" t="s">
        <v>19</v>
      </c>
      <c r="B15" s="30">
        <v>43.14</v>
      </c>
      <c r="C15" s="30">
        <v>41.73</v>
      </c>
      <c r="D15" s="30">
        <v>32</v>
      </c>
      <c r="E15" s="30">
        <f t="shared" si="2"/>
        <v>-9.7299999999999969</v>
      </c>
      <c r="F15" s="31">
        <f t="shared" si="0"/>
        <v>-0.23316558830577516</v>
      </c>
    </row>
    <row r="16" spans="1:6" s="1" customFormat="1" ht="13.9" customHeight="1" x14ac:dyDescent="0.2">
      <c r="A16" s="29" t="s">
        <v>20</v>
      </c>
      <c r="B16" s="30">
        <v>8</v>
      </c>
      <c r="C16" s="30">
        <v>9.5</v>
      </c>
      <c r="D16" s="30">
        <v>6</v>
      </c>
      <c r="E16" s="30">
        <f t="shared" si="2"/>
        <v>-3.5</v>
      </c>
      <c r="F16" s="31">
        <f t="shared" si="0"/>
        <v>-0.36842105263157893</v>
      </c>
    </row>
    <row r="17" spans="1:6" s="1" customFormat="1" ht="13.9" customHeight="1" x14ac:dyDescent="0.2">
      <c r="A17" s="29" t="s">
        <v>21</v>
      </c>
      <c r="B17" s="30">
        <v>0</v>
      </c>
      <c r="C17" s="30">
        <v>0</v>
      </c>
      <c r="D17" s="30">
        <v>11.5</v>
      </c>
      <c r="E17" s="30">
        <f t="shared" si="2"/>
        <v>11.5</v>
      </c>
      <c r="F17" s="31" t="str">
        <f t="shared" si="0"/>
        <v xml:space="preserve">N/A  </v>
      </c>
    </row>
    <row r="18" spans="1:6" s="1" customFormat="1" ht="13.9" customHeight="1" x14ac:dyDescent="0.2">
      <c r="A18" s="26" t="s">
        <v>22</v>
      </c>
      <c r="B18" s="6">
        <v>12.95</v>
      </c>
      <c r="C18" s="6">
        <v>19.25</v>
      </c>
      <c r="D18" s="6">
        <v>18</v>
      </c>
      <c r="E18" s="32">
        <f t="shared" si="2"/>
        <v>-1.25</v>
      </c>
      <c r="F18" s="31">
        <f t="shared" si="0"/>
        <v>-6.4935064935064929E-2</v>
      </c>
    </row>
    <row r="19" spans="1:6" s="1" customFormat="1" ht="13.9" customHeight="1" thickBot="1" x14ac:dyDescent="0.25">
      <c r="A19" s="28" t="s">
        <v>23</v>
      </c>
      <c r="B19" s="6">
        <f>23.66-B18</f>
        <v>10.71</v>
      </c>
      <c r="C19" s="6">
        <v>10.5</v>
      </c>
      <c r="D19" s="6">
        <v>10.25</v>
      </c>
      <c r="E19" s="6">
        <f t="shared" si="2"/>
        <v>-0.25</v>
      </c>
      <c r="F19" s="27">
        <f t="shared" si="0"/>
        <v>-2.3809523809523808E-2</v>
      </c>
    </row>
    <row r="20" spans="1:6" s="7" customFormat="1" ht="12.6" customHeight="1" x14ac:dyDescent="0.25">
      <c r="A20" s="4" t="s">
        <v>3</v>
      </c>
      <c r="B20" s="4"/>
      <c r="C20" s="4"/>
      <c r="D20" s="4"/>
      <c r="E20" s="4"/>
      <c r="F20" s="4"/>
    </row>
    <row r="21" spans="1:6" s="34" customFormat="1" ht="27.75" customHeight="1" x14ac:dyDescent="0.2">
      <c r="A21" s="8" t="s">
        <v>24</v>
      </c>
      <c r="B21" s="33"/>
      <c r="C21" s="33"/>
      <c r="D21" s="33"/>
      <c r="E21" s="33"/>
      <c r="F21" s="33"/>
    </row>
    <row r="22" spans="1:6" s="34" customFormat="1" ht="43.5" customHeight="1" x14ac:dyDescent="0.2">
      <c r="A22" s="8" t="s">
        <v>25</v>
      </c>
      <c r="B22" s="33"/>
      <c r="C22" s="33"/>
      <c r="D22" s="33"/>
      <c r="E22" s="33"/>
      <c r="F22" s="33"/>
    </row>
    <row r="23" spans="1:6" x14ac:dyDescent="0.25">
      <c r="A23" s="35"/>
      <c r="B23" s="36"/>
      <c r="C23" s="36"/>
      <c r="D23" s="36"/>
      <c r="E23" s="37"/>
      <c r="F23" s="37"/>
    </row>
    <row r="24" spans="1:6" x14ac:dyDescent="0.25">
      <c r="A24" s="35"/>
      <c r="B24" s="36"/>
      <c r="C24" s="36"/>
      <c r="D24" s="36"/>
      <c r="E24" s="37"/>
      <c r="F24" s="37"/>
    </row>
    <row r="25" spans="1:6" x14ac:dyDescent="0.25">
      <c r="A25" s="38"/>
      <c r="B25" s="36"/>
      <c r="C25" s="36"/>
      <c r="D25" s="36"/>
      <c r="E25" s="37"/>
      <c r="F25" s="37"/>
    </row>
    <row r="26" spans="1:6" x14ac:dyDescent="0.25">
      <c r="A26" s="38"/>
      <c r="B26" s="36"/>
      <c r="C26" s="36"/>
      <c r="D26" s="36"/>
      <c r="E26" s="37"/>
      <c r="F26" s="37"/>
    </row>
    <row r="27" spans="1:6" x14ac:dyDescent="0.25">
      <c r="A27" s="38"/>
      <c r="B27" s="36"/>
      <c r="C27" s="36"/>
      <c r="D27" s="36"/>
      <c r="E27" s="37"/>
      <c r="F27" s="37"/>
    </row>
    <row r="28" spans="1:6" x14ac:dyDescent="0.25">
      <c r="A28" s="35"/>
      <c r="B28" s="36"/>
      <c r="C28" s="36"/>
      <c r="D28" s="36"/>
      <c r="E28" s="37"/>
      <c r="F28" s="37"/>
    </row>
    <row r="29" spans="1:6" ht="12.75" customHeight="1" x14ac:dyDescent="0.25">
      <c r="A29" s="35"/>
      <c r="B29" s="36"/>
      <c r="C29" s="36"/>
      <c r="D29" s="36"/>
      <c r="E29" s="37"/>
      <c r="F29" s="37"/>
    </row>
    <row r="30" spans="1:6" x14ac:dyDescent="0.25">
      <c r="A30" s="38"/>
      <c r="B30" s="36"/>
      <c r="C30" s="36"/>
      <c r="D30" s="36"/>
      <c r="E30" s="37"/>
      <c r="F30" s="37"/>
    </row>
    <row r="31" spans="1:6" x14ac:dyDescent="0.25">
      <c r="A31" s="38"/>
      <c r="B31" s="36"/>
      <c r="C31" s="36"/>
      <c r="D31" s="36"/>
      <c r="E31" s="37"/>
      <c r="F31" s="37"/>
    </row>
    <row r="32" spans="1:6" x14ac:dyDescent="0.25">
      <c r="A32" s="35"/>
      <c r="B32" s="36"/>
      <c r="C32" s="36"/>
      <c r="D32" s="36"/>
      <c r="E32" s="37"/>
      <c r="F32" s="37"/>
    </row>
    <row r="33" spans="1:6" x14ac:dyDescent="0.25">
      <c r="A33" s="35"/>
      <c r="B33" s="36"/>
      <c r="C33" s="36"/>
      <c r="D33" s="36"/>
      <c r="E33" s="37"/>
      <c r="F33" s="37"/>
    </row>
    <row r="34" spans="1:6" x14ac:dyDescent="0.25">
      <c r="A34" s="35"/>
      <c r="B34" s="36"/>
      <c r="C34" s="36"/>
      <c r="D34" s="36"/>
      <c r="E34" s="37"/>
      <c r="F34" s="37"/>
    </row>
    <row r="35" spans="1:6" x14ac:dyDescent="0.25">
      <c r="A35" s="39"/>
      <c r="B35" s="39"/>
      <c r="C35" s="37"/>
      <c r="D35" s="37"/>
      <c r="E35" s="37"/>
      <c r="F35" s="37"/>
    </row>
    <row r="36" spans="1:6" x14ac:dyDescent="0.25">
      <c r="A36" s="39"/>
      <c r="B36" s="39"/>
      <c r="C36" s="37"/>
      <c r="D36" s="37"/>
      <c r="E36" s="37"/>
      <c r="F36" s="37"/>
    </row>
    <row r="42" spans="1:6" x14ac:dyDescent="0.25">
      <c r="C42"/>
      <c r="D42"/>
      <c r="E42"/>
      <c r="F42"/>
    </row>
    <row r="43" spans="1:6" x14ac:dyDescent="0.25">
      <c r="C43"/>
      <c r="D43"/>
      <c r="E43"/>
      <c r="F43"/>
    </row>
    <row r="44" spans="1:6" x14ac:dyDescent="0.25">
      <c r="C44"/>
      <c r="D44"/>
      <c r="E44"/>
      <c r="F44"/>
    </row>
    <row r="45" spans="1:6" x14ac:dyDescent="0.25">
      <c r="C45"/>
      <c r="D45"/>
      <c r="E45"/>
      <c r="F45"/>
    </row>
  </sheetData>
  <mergeCells count="9">
    <mergeCell ref="A20:F20"/>
    <mergeCell ref="A21:F21"/>
    <mergeCell ref="A22:F22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eblue</cp:lastModifiedBy>
  <cp:lastPrinted>2016-02-05T22:29:50Z</cp:lastPrinted>
  <dcterms:created xsi:type="dcterms:W3CDTF">2014-12-05T21:14:53Z</dcterms:created>
  <dcterms:modified xsi:type="dcterms:W3CDTF">2016-02-05T22:29:53Z</dcterms:modified>
</cp:coreProperties>
</file>