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60" yWindow="60" windowWidth="8448" windowHeight="2448"/>
  </bookViews>
  <sheets>
    <sheet name="DMR Funding" sheetId="1" r:id="rId1"/>
  </sheets>
  <calcPr calcId="152511" concurrentCalc="0"/>
</workbook>
</file>

<file path=xl/calcChain.xml><?xml version="1.0" encoding="utf-8"?>
<calcChain xmlns="http://schemas.openxmlformats.org/spreadsheetml/2006/main">
  <c r="E20" i="1" l="1"/>
  <c r="F20" i="1"/>
  <c r="E19" i="1"/>
  <c r="F19" i="1"/>
  <c r="E18" i="1"/>
  <c r="F18" i="1"/>
  <c r="E17" i="1"/>
  <c r="F17" i="1"/>
  <c r="E16" i="1"/>
  <c r="F16" i="1"/>
  <c r="E15" i="1"/>
  <c r="F15" i="1"/>
  <c r="C14" i="1"/>
  <c r="D14" i="1"/>
  <c r="E14" i="1"/>
  <c r="F14" i="1"/>
  <c r="B14" i="1"/>
  <c r="E13" i="1"/>
  <c r="F13" i="1"/>
  <c r="E12" i="1"/>
  <c r="F12" i="1"/>
  <c r="F11" i="1"/>
  <c r="E11" i="1"/>
  <c r="E10" i="1"/>
  <c r="F10" i="1"/>
  <c r="E9" i="1"/>
  <c r="F9" i="1"/>
  <c r="C8" i="1"/>
  <c r="D8" i="1"/>
  <c r="E8" i="1"/>
  <c r="F8" i="1"/>
  <c r="B8" i="1"/>
  <c r="E7" i="1"/>
  <c r="F7" i="1"/>
  <c r="C6" i="1"/>
  <c r="D6" i="1"/>
  <c r="E6" i="1"/>
  <c r="F6" i="1"/>
  <c r="B6" i="1"/>
  <c r="E5" i="1"/>
  <c r="F5" i="1"/>
</calcChain>
</file>

<file path=xl/sharedStrings.xml><?xml version="1.0" encoding="utf-8"?>
<sst xmlns="http://schemas.openxmlformats.org/spreadsheetml/2006/main" count="28" uniqueCount="28">
  <si>
    <t>(Dollars in Millions)</t>
  </si>
  <si>
    <t>Amount</t>
  </si>
  <si>
    <t>Percent</t>
  </si>
  <si>
    <t>Totals may not add due to rounding.</t>
  </si>
  <si>
    <t>FY 2015 Actual</t>
  </si>
  <si>
    <t>FY 2016
Estimate</t>
  </si>
  <si>
    <t>FY 2017 Request</t>
  </si>
  <si>
    <t>Change Over
FY 2016 Estimate</t>
  </si>
  <si>
    <t>CAREER</t>
  </si>
  <si>
    <t>Center for High Resolution Neutron Scattering (CHRNS)</t>
  </si>
  <si>
    <t>Infrastructure</t>
  </si>
  <si>
    <t>Research Resources</t>
  </si>
  <si>
    <t>Centers Funding (total)</t>
  </si>
  <si>
    <t>Nanoscale Science &amp; Engineering Centers</t>
  </si>
  <si>
    <t>DMR Funding</t>
  </si>
  <si>
    <r>
      <t>Total, DMR</t>
    </r>
    <r>
      <rPr>
        <vertAlign val="superscript"/>
        <sz val="9"/>
        <rFont val="Arial"/>
        <family val="2"/>
      </rPr>
      <t>1</t>
    </r>
  </si>
  <si>
    <t>Research</t>
  </si>
  <si>
    <r>
      <t>Materials Research Science &amp; Engineering Centers</t>
    </r>
    <r>
      <rPr>
        <vertAlign val="superscript"/>
        <sz val="9"/>
        <rFont val="Arial"/>
        <family val="2"/>
      </rPr>
      <t>1</t>
    </r>
  </si>
  <si>
    <t>STC1: Center for Layered Polymeric Materials</t>
  </si>
  <si>
    <t>STC2: Center for Integrated Quantum Materials</t>
  </si>
  <si>
    <t>Education</t>
  </si>
  <si>
    <r>
      <t>Cornell High Energy Synchrotron Source (CHESS)</t>
    </r>
    <r>
      <rPr>
        <vertAlign val="superscript"/>
        <sz val="9"/>
        <rFont val="Arial"/>
        <family val="2"/>
      </rPr>
      <t>2</t>
    </r>
  </si>
  <si>
    <r>
      <t>National High Magnetic Field Laboratory (NHMFL)</t>
    </r>
    <r>
      <rPr>
        <vertAlign val="superscript"/>
        <sz val="9"/>
        <rFont val="Arial"/>
        <family val="2"/>
      </rPr>
      <t>3</t>
    </r>
  </si>
  <si>
    <t>National Nanotechnology Coordinated
  Infrastructure (NNCI)</t>
  </si>
  <si>
    <t>Mid-scale Research Infrastructure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</si>
  <si>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Due to delayed awards processing, funding for FY 2015 includes $27.74 million carried over from FY 2014 and obligated in early FY 2015.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</si>
  <si>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Forward funding of $1.97 million in FY 2015 reduced the amount required in FY 2016. 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</si>
  <si>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Forward funding of $10.0 million in FY 2015 reduced the amount required in FY 2016.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</si>
</sst>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;&quot;-&quot;??"/>
    <numFmt numFmtId="165" formatCode="0.0%;\-0.0%;&quot;-&quot;??"/>
    <numFmt numFmtId="166" formatCode="&quot;$&quot;#,##0.00"/>
    <numFmt numFmtId="167" formatCode="#,##0.00;\-#,##0.00;&quot;-&quot;??"/>
  </numFmts>
  <fonts count="15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3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65" fontId="4" fillId="0" borderId="0" xfId="1" applyNumberFormat="1" applyFont="1" applyBorder="1" applyAlignment="1">
      <alignment horizontal="right"/>
    </xf>
    <xf numFmtId="167" fontId="4" fillId="0" borderId="0" xfId="0" applyNumberFormat="1" applyFont="1" applyFill="1" applyBorder="1" applyAlignment="1"/>
    <xf numFmtId="167" fontId="4" fillId="0" borderId="0" xfId="0" applyNumberFormat="1" applyFont="1" applyBorder="1" applyAlignment="1"/>
    <xf numFmtId="165" fontId="4" fillId="0" borderId="0" xfId="1" applyNumberFormat="1" applyFont="1" applyBorder="1" applyAlignment="1">
      <alignment horizontal="right" vertical="top"/>
    </xf>
    <xf numFmtId="167" fontId="4" fillId="0" borderId="0" xfId="0" applyNumberFormat="1" applyFont="1" applyBorder="1" applyAlignment="1">
      <alignment vertical="top"/>
    </xf>
    <xf numFmtId="167" fontId="4" fillId="0" borderId="0" xfId="0" applyNumberFormat="1" applyFont="1" applyFill="1" applyBorder="1" applyAlignment="1">
      <alignment vertical="top"/>
    </xf>
    <xf numFmtId="165" fontId="6" fillId="0" borderId="0" xfId="1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11" fillId="0" borderId="0" xfId="0" applyFont="1"/>
    <xf numFmtId="0" fontId="6" fillId="0" borderId="4" xfId="0" applyFont="1" applyBorder="1" applyAlignment="1">
      <alignment wrapText="1"/>
    </xf>
    <xf numFmtId="166" fontId="6" fillId="0" borderId="4" xfId="0" applyNumberFormat="1" applyFont="1" applyBorder="1" applyAlignment="1"/>
    <xf numFmtId="164" fontId="6" fillId="0" borderId="4" xfId="0" applyNumberFormat="1" applyFont="1" applyBorder="1" applyAlignment="1"/>
    <xf numFmtId="165" fontId="6" fillId="0" borderId="4" xfId="0" applyNumberFormat="1" applyFont="1" applyBorder="1" applyAlignment="1">
      <alignment horizontal="right"/>
    </xf>
    <xf numFmtId="0" fontId="10" fillId="0" borderId="0" xfId="0" applyFont="1"/>
    <xf numFmtId="0" fontId="6" fillId="0" borderId="0" xfId="0" applyFont="1" applyBorder="1" applyAlignment="1">
      <alignment horizontal="left"/>
    </xf>
    <xf numFmtId="167" fontId="6" fillId="0" borderId="0" xfId="0" applyNumberFormat="1" applyFont="1" applyFill="1" applyBorder="1" applyAlignment="1"/>
    <xf numFmtId="167" fontId="6" fillId="0" borderId="0" xfId="0" applyNumberFormat="1" applyFont="1" applyBorder="1" applyAlignment="1"/>
    <xf numFmtId="0" fontId="12" fillId="0" borderId="0" xfId="0" applyFont="1"/>
    <xf numFmtId="0" fontId="4" fillId="0" borderId="0" xfId="0" applyFont="1" applyBorder="1" applyAlignment="1">
      <alignment horizontal="left" indent="1"/>
    </xf>
    <xf numFmtId="0" fontId="13" fillId="0" borderId="0" xfId="0" applyFont="1"/>
    <xf numFmtId="0" fontId="10" fillId="0" borderId="0" xfId="0" applyFont="1" applyAlignment="1">
      <alignment vertical="top"/>
    </xf>
    <xf numFmtId="0" fontId="14" fillId="0" borderId="0" xfId="0" applyFont="1" applyBorder="1" applyAlignment="1"/>
    <xf numFmtId="0" fontId="7" fillId="0" borderId="2" xfId="0" applyFont="1" applyFill="1" applyBorder="1" applyAlignment="1">
      <alignment horizontal="left" wrapText="1"/>
    </xf>
    <xf numFmtId="165" fontId="7" fillId="0" borderId="0" xfId="1" applyNumberFormat="1" applyFont="1" applyFill="1" applyBorder="1" applyAlignment="1">
      <alignment horizontal="justify" vertical="top" wrapText="1"/>
    </xf>
    <xf numFmtId="165" fontId="7" fillId="0" borderId="0" xfId="1" applyNumberFormat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zoomScaleNormal="100" workbookViewId="0">
      <selection activeCell="J16" sqref="J16"/>
    </sheetView>
  </sheetViews>
  <sheetFormatPr defaultColWidth="9.33203125" defaultRowHeight="13.8" x14ac:dyDescent="0.25"/>
  <cols>
    <col min="1" max="1" width="45.5546875" style="13" customWidth="1"/>
    <col min="2" max="6" width="8.5546875" style="13" customWidth="1"/>
    <col min="7" max="7" width="6.109375" style="13" customWidth="1"/>
    <col min="8" max="8" width="10.6640625" style="13" customWidth="1"/>
    <col min="9" max="16384" width="9.33203125" style="13"/>
  </cols>
  <sheetData>
    <row r="1" spans="1:6" ht="14.4" customHeight="1" x14ac:dyDescent="0.25">
      <c r="A1" s="30" t="s">
        <v>14</v>
      </c>
      <c r="B1" s="30"/>
      <c r="C1" s="30"/>
      <c r="D1" s="30"/>
      <c r="E1" s="31"/>
      <c r="F1" s="31"/>
    </row>
    <row r="2" spans="1:6" ht="13.2" customHeight="1" thickBot="1" x14ac:dyDescent="0.3">
      <c r="A2" s="32" t="s">
        <v>0</v>
      </c>
      <c r="B2" s="33"/>
      <c r="C2" s="33"/>
      <c r="D2" s="33"/>
      <c r="E2" s="34"/>
      <c r="F2" s="34"/>
    </row>
    <row r="3" spans="1:6" ht="25.2" customHeight="1" x14ac:dyDescent="0.25">
      <c r="A3" s="2"/>
      <c r="B3" s="35" t="s">
        <v>4</v>
      </c>
      <c r="C3" s="35" t="s">
        <v>5</v>
      </c>
      <c r="D3" s="37" t="s">
        <v>6</v>
      </c>
      <c r="E3" s="39" t="s">
        <v>7</v>
      </c>
      <c r="F3" s="39"/>
    </row>
    <row r="4" spans="1:6" ht="12.6" customHeight="1" x14ac:dyDescent="0.25">
      <c r="A4" s="3"/>
      <c r="B4" s="36"/>
      <c r="C4" s="36"/>
      <c r="D4" s="38"/>
      <c r="E4" s="1" t="s">
        <v>1</v>
      </c>
      <c r="F4" s="1" t="s">
        <v>2</v>
      </c>
    </row>
    <row r="5" spans="1:6" s="18" customFormat="1" ht="13.95" customHeight="1" x14ac:dyDescent="0.25">
      <c r="A5" s="14" t="s">
        <v>15</v>
      </c>
      <c r="B5" s="15">
        <v>337.62</v>
      </c>
      <c r="C5" s="15">
        <v>310.02999999999997</v>
      </c>
      <c r="D5" s="15">
        <v>329.71</v>
      </c>
      <c r="E5" s="16">
        <f t="shared" ref="E5:E15" si="0">D5-C5</f>
        <v>19.680000000000007</v>
      </c>
      <c r="F5" s="17">
        <f t="shared" ref="F5:F15" si="1">IF(C5=0,"N/A  ",E5/C5)</f>
        <v>6.3477727961810171E-2</v>
      </c>
    </row>
    <row r="6" spans="1:6" s="22" customFormat="1" ht="13.95" customHeight="1" x14ac:dyDescent="0.25">
      <c r="A6" s="19" t="s">
        <v>16</v>
      </c>
      <c r="B6" s="20">
        <f>B5-B13-B14</f>
        <v>273.69</v>
      </c>
      <c r="C6" s="20">
        <f>C5-C13-C14</f>
        <v>250.64999999999995</v>
      </c>
      <c r="D6" s="20">
        <f>D5-D13-D14</f>
        <v>261.04999999999995</v>
      </c>
      <c r="E6" s="21">
        <f t="shared" si="0"/>
        <v>10.400000000000006</v>
      </c>
      <c r="F6" s="11">
        <f t="shared" si="1"/>
        <v>4.1492120486734521E-2</v>
      </c>
    </row>
    <row r="7" spans="1:6" s="18" customFormat="1" ht="13.95" customHeight="1" x14ac:dyDescent="0.25">
      <c r="A7" s="4" t="s">
        <v>8</v>
      </c>
      <c r="B7" s="6">
        <v>23.28</v>
      </c>
      <c r="C7" s="6">
        <v>21.53</v>
      </c>
      <c r="D7" s="6">
        <v>21.78</v>
      </c>
      <c r="E7" s="7">
        <f t="shared" si="0"/>
        <v>0.25</v>
      </c>
      <c r="F7" s="5">
        <f t="shared" si="1"/>
        <v>1.1611704598235021E-2</v>
      </c>
    </row>
    <row r="8" spans="1:6" s="18" customFormat="1" ht="13.95" customHeight="1" x14ac:dyDescent="0.25">
      <c r="A8" s="4" t="s">
        <v>12</v>
      </c>
      <c r="B8" s="6">
        <f>(B9+B10+B11+B12)</f>
        <v>86.55</v>
      </c>
      <c r="C8" s="6">
        <f>C9+C10+C11+C12</f>
        <v>60.34</v>
      </c>
      <c r="D8" s="6">
        <f>D9+D10+D11+D12</f>
        <v>60.45</v>
      </c>
      <c r="E8" s="7">
        <f t="shared" si="0"/>
        <v>0.10999999999999943</v>
      </c>
      <c r="F8" s="5">
        <f t="shared" si="1"/>
        <v>1.823002983095781E-3</v>
      </c>
    </row>
    <row r="9" spans="1:6" s="24" customFormat="1" ht="13.95" customHeight="1" x14ac:dyDescent="0.25">
      <c r="A9" s="23" t="s">
        <v>17</v>
      </c>
      <c r="B9" s="6">
        <v>79.66</v>
      </c>
      <c r="C9" s="6">
        <v>56</v>
      </c>
      <c r="D9" s="6">
        <v>56</v>
      </c>
      <c r="E9" s="7">
        <f t="shared" si="0"/>
        <v>0</v>
      </c>
      <c r="F9" s="5">
        <f t="shared" si="1"/>
        <v>0</v>
      </c>
    </row>
    <row r="10" spans="1:6" s="24" customFormat="1" ht="13.95" customHeight="1" x14ac:dyDescent="0.25">
      <c r="A10" s="23" t="s">
        <v>13</v>
      </c>
      <c r="B10" s="6">
        <v>0.25</v>
      </c>
      <c r="C10" s="6">
        <v>0.25</v>
      </c>
      <c r="D10" s="6">
        <v>0.25</v>
      </c>
      <c r="E10" s="7">
        <f t="shared" si="0"/>
        <v>0</v>
      </c>
      <c r="F10" s="5">
        <f t="shared" si="1"/>
        <v>0</v>
      </c>
    </row>
    <row r="11" spans="1:6" s="18" customFormat="1" ht="13.95" customHeight="1" x14ac:dyDescent="0.25">
      <c r="A11" s="23" t="s">
        <v>18</v>
      </c>
      <c r="B11" s="6">
        <v>2.66</v>
      </c>
      <c r="C11" s="6">
        <v>0</v>
      </c>
      <c r="D11" s="6">
        <v>0</v>
      </c>
      <c r="E11" s="7">
        <f t="shared" si="0"/>
        <v>0</v>
      </c>
      <c r="F11" s="5" t="str">
        <f t="shared" si="1"/>
        <v xml:space="preserve">N/A  </v>
      </c>
    </row>
    <row r="12" spans="1:6" s="18" customFormat="1" ht="13.95" customHeight="1" x14ac:dyDescent="0.25">
      <c r="A12" s="23" t="s">
        <v>19</v>
      </c>
      <c r="B12" s="6">
        <v>3.98</v>
      </c>
      <c r="C12" s="6">
        <v>4.09</v>
      </c>
      <c r="D12" s="6">
        <v>4.2</v>
      </c>
      <c r="E12" s="7">
        <f t="shared" si="0"/>
        <v>0.11000000000000032</v>
      </c>
      <c r="F12" s="5">
        <f t="shared" si="1"/>
        <v>2.689486552567245E-2</v>
      </c>
    </row>
    <row r="13" spans="1:6" s="24" customFormat="1" ht="13.95" customHeight="1" x14ac:dyDescent="0.25">
      <c r="A13" s="19" t="s">
        <v>20</v>
      </c>
      <c r="B13" s="20">
        <v>11.14</v>
      </c>
      <c r="C13" s="20">
        <v>5.6</v>
      </c>
      <c r="D13" s="20">
        <v>5.6</v>
      </c>
      <c r="E13" s="21">
        <f t="shared" si="0"/>
        <v>0</v>
      </c>
      <c r="F13" s="11">
        <f t="shared" si="1"/>
        <v>0</v>
      </c>
    </row>
    <row r="14" spans="1:6" s="24" customFormat="1" ht="13.95" customHeight="1" x14ac:dyDescent="0.25">
      <c r="A14" s="19" t="s">
        <v>10</v>
      </c>
      <c r="B14" s="20">
        <f>SUM(B15:B20)</f>
        <v>52.79</v>
      </c>
      <c r="C14" s="20">
        <f>SUM(C15:C20)</f>
        <v>53.78</v>
      </c>
      <c r="D14" s="20">
        <f>SUM(D15:D20)</f>
        <v>63.059999999999995</v>
      </c>
      <c r="E14" s="21">
        <f t="shared" si="0"/>
        <v>9.279999999999994</v>
      </c>
      <c r="F14" s="11">
        <f t="shared" si="1"/>
        <v>0.17255485310524346</v>
      </c>
    </row>
    <row r="15" spans="1:6" s="18" customFormat="1" ht="13.95" customHeight="1" x14ac:dyDescent="0.25">
      <c r="A15" s="4" t="s">
        <v>21</v>
      </c>
      <c r="B15" s="6">
        <v>11.97</v>
      </c>
      <c r="C15" s="6">
        <v>8.0299999999999994</v>
      </c>
      <c r="D15" s="6">
        <v>10</v>
      </c>
      <c r="E15" s="7">
        <f t="shared" si="0"/>
        <v>1.9700000000000006</v>
      </c>
      <c r="F15" s="5">
        <f t="shared" si="1"/>
        <v>0.24533001245330022</v>
      </c>
    </row>
    <row r="16" spans="1:6" s="18" customFormat="1" ht="13.95" customHeight="1" x14ac:dyDescent="0.25">
      <c r="A16" s="4" t="s">
        <v>22</v>
      </c>
      <c r="B16" s="6">
        <v>34.04</v>
      </c>
      <c r="C16" s="6">
        <v>22.78</v>
      </c>
      <c r="D16" s="6">
        <v>33.86</v>
      </c>
      <c r="E16" s="7">
        <f>D16-C16</f>
        <v>11.079999999999998</v>
      </c>
      <c r="F16" s="5">
        <f>IF(C16=0,"N/A  ",E16/C16)</f>
        <v>0.48639157155399465</v>
      </c>
    </row>
    <row r="17" spans="1:6" s="18" customFormat="1" ht="26.4" customHeight="1" x14ac:dyDescent="0.25">
      <c r="A17" s="12" t="s">
        <v>23</v>
      </c>
      <c r="B17" s="10">
        <v>2.68</v>
      </c>
      <c r="C17" s="10">
        <v>2.58</v>
      </c>
      <c r="D17" s="10">
        <v>2.58</v>
      </c>
      <c r="E17" s="9">
        <f t="shared" ref="E17:E20" si="2">D17-C17</f>
        <v>0</v>
      </c>
      <c r="F17" s="8">
        <f t="shared" ref="F17:F20" si="3">IF(C17=0,"N/A  ",E17/C17)</f>
        <v>0</v>
      </c>
    </row>
    <row r="18" spans="1:6" s="18" customFormat="1" ht="13.95" customHeight="1" x14ac:dyDescent="0.25">
      <c r="A18" s="4" t="s">
        <v>24</v>
      </c>
      <c r="B18" s="6">
        <v>0</v>
      </c>
      <c r="C18" s="6">
        <v>16.29</v>
      </c>
      <c r="D18" s="6">
        <v>12.5</v>
      </c>
      <c r="E18" s="7">
        <f t="shared" si="2"/>
        <v>-3.7899999999999991</v>
      </c>
      <c r="F18" s="5">
        <f t="shared" si="3"/>
        <v>-0.23265807243707792</v>
      </c>
    </row>
    <row r="19" spans="1:6" s="18" customFormat="1" ht="13.95" customHeight="1" x14ac:dyDescent="0.25">
      <c r="A19" s="4" t="s">
        <v>11</v>
      </c>
      <c r="B19" s="6">
        <v>1.33</v>
      </c>
      <c r="C19" s="6">
        <v>1.33</v>
      </c>
      <c r="D19" s="6">
        <v>1.33</v>
      </c>
      <c r="E19" s="7">
        <f t="shared" si="2"/>
        <v>0</v>
      </c>
      <c r="F19" s="5">
        <f t="shared" si="3"/>
        <v>0</v>
      </c>
    </row>
    <row r="20" spans="1:6" s="18" customFormat="1" ht="12.6" customHeight="1" thickBot="1" x14ac:dyDescent="0.3">
      <c r="A20" s="4" t="s">
        <v>9</v>
      </c>
      <c r="B20" s="6">
        <v>2.77</v>
      </c>
      <c r="C20" s="6">
        <v>2.77</v>
      </c>
      <c r="D20" s="6">
        <v>2.79</v>
      </c>
      <c r="E20" s="7">
        <f t="shared" si="2"/>
        <v>2.0000000000000018E-2</v>
      </c>
      <c r="F20" s="5">
        <f t="shared" si="3"/>
        <v>7.2202166064982013E-3</v>
      </c>
    </row>
    <row r="21" spans="1:6" s="18" customFormat="1" ht="13.2" x14ac:dyDescent="0.25">
      <c r="A21" s="27" t="s">
        <v>3</v>
      </c>
      <c r="B21" s="27"/>
      <c r="C21" s="27"/>
      <c r="D21" s="27"/>
      <c r="E21" s="27"/>
      <c r="F21" s="27"/>
    </row>
    <row r="22" spans="1:6" s="25" customFormat="1" ht="13.2" x14ac:dyDescent="0.25">
      <c r="A22" s="28" t="s">
        <v>25</v>
      </c>
      <c r="B22" s="28"/>
      <c r="C22" s="28"/>
      <c r="D22" s="28"/>
      <c r="E22" s="28"/>
      <c r="F22" s="28"/>
    </row>
    <row r="23" spans="1:6" s="18" customFormat="1" ht="13.2" x14ac:dyDescent="0.25">
      <c r="A23" s="29" t="s">
        <v>26</v>
      </c>
      <c r="B23" s="29"/>
      <c r="C23" s="29"/>
      <c r="D23" s="29"/>
      <c r="E23" s="29"/>
      <c r="F23" s="29"/>
    </row>
    <row r="24" spans="1:6" x14ac:dyDescent="0.25">
      <c r="A24" s="29" t="s">
        <v>27</v>
      </c>
      <c r="B24" s="29"/>
      <c r="C24" s="29"/>
      <c r="D24" s="29"/>
      <c r="E24" s="29"/>
      <c r="F24" s="29"/>
    </row>
    <row r="25" spans="1:6" s="18" customFormat="1" ht="12.75" customHeight="1" x14ac:dyDescent="0.25"/>
    <row r="26" spans="1:6" s="24" customFormat="1" ht="12.75" customHeight="1" x14ac:dyDescent="0.25"/>
    <row r="27" spans="1:6" s="18" customFormat="1" ht="12.75" customHeight="1" x14ac:dyDescent="0.25"/>
    <row r="29" spans="1:6" ht="12.75" customHeight="1" x14ac:dyDescent="0.25"/>
    <row r="30" spans="1:6" x14ac:dyDescent="0.25">
      <c r="A30" s="26"/>
    </row>
  </sheetData>
  <mergeCells count="10">
    <mergeCell ref="A21:F21"/>
    <mergeCell ref="A22:F22"/>
    <mergeCell ref="A23:F23"/>
    <mergeCell ref="A24:F24"/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DMR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Jones, Thomas J</cp:lastModifiedBy>
  <cp:lastPrinted>2016-02-05T22:31:17Z</cp:lastPrinted>
  <dcterms:created xsi:type="dcterms:W3CDTF">2014-12-05T21:14:53Z</dcterms:created>
  <dcterms:modified xsi:type="dcterms:W3CDTF">2016-02-05T23:52:03Z</dcterms:modified>
</cp:coreProperties>
</file>