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60" yWindow="-540" windowWidth="8520" windowHeight="9708"/>
  </bookViews>
  <sheets>
    <sheet name="Summary of Budgetary Resources," sheetId="11" r:id="rId1"/>
  </sheets>
  <definedNames>
    <definedName name="_xlnm.Print_Area" localSheetId="0">'Summary of Budgetary Resources,'!$A$1:$F$85</definedName>
  </definedNames>
  <calcPr calcId="152511" concurrentCalc="0"/>
</workbook>
</file>

<file path=xl/calcChain.xml><?xml version="1.0" encoding="utf-8"?>
<calcChain xmlns="http://schemas.openxmlformats.org/spreadsheetml/2006/main">
  <c r="C36" i="11" l="1"/>
  <c r="C39" i="11"/>
  <c r="C26" i="11"/>
  <c r="C29" i="11"/>
  <c r="C20" i="11"/>
  <c r="C23" i="11"/>
  <c r="C14" i="11"/>
  <c r="C17" i="11"/>
  <c r="C8" i="11"/>
  <c r="C11" i="11"/>
  <c r="C33" i="11"/>
  <c r="C40" i="11"/>
  <c r="C52" i="11"/>
  <c r="C57" i="11"/>
  <c r="C66" i="11"/>
  <c r="C70" i="11"/>
  <c r="C75" i="11"/>
  <c r="C79" i="11"/>
  <c r="C82" i="11"/>
  <c r="C83" i="11"/>
  <c r="D39" i="11"/>
  <c r="D29" i="11"/>
  <c r="D23" i="11"/>
  <c r="D17" i="11"/>
  <c r="D11" i="11"/>
  <c r="D33" i="11"/>
  <c r="D40" i="11"/>
  <c r="D57" i="11"/>
  <c r="D66" i="11"/>
  <c r="D75" i="11"/>
  <c r="D82" i="11"/>
  <c r="D83" i="11"/>
  <c r="E83" i="11"/>
  <c r="F83" i="11"/>
  <c r="B39" i="11"/>
  <c r="B29" i="11"/>
  <c r="B23" i="11"/>
  <c r="B17" i="11"/>
  <c r="B10" i="11"/>
  <c r="B11" i="11"/>
  <c r="B33" i="11"/>
  <c r="B40" i="11"/>
  <c r="B57" i="11"/>
  <c r="B66" i="11"/>
  <c r="B75" i="11"/>
  <c r="B82" i="11"/>
  <c r="B83" i="11"/>
  <c r="E82" i="11"/>
  <c r="F82" i="11"/>
  <c r="E79" i="11"/>
  <c r="E78" i="11"/>
  <c r="F78" i="11"/>
  <c r="E75" i="11"/>
  <c r="F75" i="11"/>
  <c r="E71" i="11"/>
  <c r="E70" i="11"/>
  <c r="E69" i="11"/>
  <c r="F69" i="11"/>
  <c r="F66" i="11"/>
  <c r="E66" i="11"/>
  <c r="E61" i="11"/>
  <c r="F60" i="11"/>
  <c r="E60" i="11"/>
  <c r="F57" i="11"/>
  <c r="E57" i="11"/>
  <c r="E52" i="11"/>
  <c r="F51" i="11"/>
  <c r="E51" i="11"/>
  <c r="E40" i="11"/>
  <c r="F40" i="11"/>
  <c r="E39" i="11"/>
  <c r="F39" i="11"/>
  <c r="E36" i="11"/>
  <c r="E35" i="11"/>
  <c r="F35" i="11"/>
  <c r="E33" i="11"/>
  <c r="F33" i="11"/>
  <c r="E31" i="11"/>
  <c r="F31" i="11"/>
  <c r="E29" i="11"/>
  <c r="F29" i="11"/>
  <c r="E26" i="11"/>
  <c r="E25" i="11"/>
  <c r="F25" i="11"/>
  <c r="E23" i="11"/>
  <c r="F23" i="11"/>
  <c r="E20" i="11"/>
  <c r="E19" i="11"/>
  <c r="F19" i="11"/>
  <c r="E17" i="11"/>
  <c r="F17" i="11"/>
  <c r="E14" i="11"/>
  <c r="E13" i="11"/>
  <c r="F13" i="11"/>
  <c r="E11" i="11"/>
  <c r="F11" i="11"/>
  <c r="E8" i="11"/>
  <c r="E7" i="11"/>
  <c r="F7" i="11"/>
</calcChain>
</file>

<file path=xl/sharedStrings.xml><?xml version="1.0" encoding="utf-8"?>
<sst xmlns="http://schemas.openxmlformats.org/spreadsheetml/2006/main" count="106" uniqueCount="38">
  <si>
    <t xml:space="preserve">RESEARCH AND RELATED ACTIVITIES </t>
  </si>
  <si>
    <t>Unobligated Balance Available Start of Year</t>
  </si>
  <si>
    <t>Unobligated Balance Available End of Year</t>
  </si>
  <si>
    <t>MAJOR RESEARCH EQUIPMENT &amp; FACILITIES CONSTRUCTION</t>
  </si>
  <si>
    <t>NATIONAL SCIENCE BOARD</t>
  </si>
  <si>
    <t xml:space="preserve">OFFICE OF INSPECTOR GENERAL </t>
  </si>
  <si>
    <t xml:space="preserve">TOTAL, NATIONAL SCIENCE FOUNDATION </t>
  </si>
  <si>
    <t>Totals may not add due to rounding.</t>
  </si>
  <si>
    <t>Actual</t>
  </si>
  <si>
    <t>Request</t>
  </si>
  <si>
    <t>Amount</t>
  </si>
  <si>
    <t>Percent</t>
  </si>
  <si>
    <t xml:space="preserve">Appropriation </t>
  </si>
  <si>
    <t>AGENCY OPERATIONS AND AWARD MANAGEMENT</t>
  </si>
  <si>
    <t>Total Budgetary Resources</t>
  </si>
  <si>
    <t xml:space="preserve">TOTAL DISCRETIONARY, NATIONAL SCIENCE FOUNDATION </t>
  </si>
  <si>
    <t>EDUCATION AND HUMAN RESOURCES, H-1B</t>
  </si>
  <si>
    <t xml:space="preserve"> </t>
  </si>
  <si>
    <t>Change Over</t>
  </si>
  <si>
    <t>EDUCATION AND HUMAN RESOURCES</t>
  </si>
  <si>
    <t>Estimate</t>
  </si>
  <si>
    <t>DONATIONS</t>
  </si>
  <si>
    <t>Unobligated Balance - Expired</t>
  </si>
  <si>
    <t>Appropriation, Mandatory (H1-B Non-Immigrant Petitioner Fees)</t>
  </si>
  <si>
    <t>Mandatory Programs (Special or Trust Fund)</t>
  </si>
  <si>
    <t>(Dollars in Millions)</t>
  </si>
  <si>
    <t>FY 2015</t>
  </si>
  <si>
    <t>Sequestration Pursuant OMB M-13-06</t>
  </si>
  <si>
    <t>FY 2016</t>
  </si>
  <si>
    <t>Sequestration Previously Unavailable</t>
  </si>
  <si>
    <t>SUMMARY OF FY 2017 BUDGETARY RESOURCES BY ACCOUNT</t>
  </si>
  <si>
    <t>FY 2017</t>
  </si>
  <si>
    <t>FY 2016 Estimate</t>
  </si>
  <si>
    <t xml:space="preserve">RESEARCH AND RELATED ACTIVITIES, MANDATORY </t>
  </si>
  <si>
    <t>EDUCATION AND HUMAN RESOURCES, NON-H-1B MANDATORY</t>
  </si>
  <si>
    <r>
      <t>Adjustments to Prior Year Accounts</t>
    </r>
    <r>
      <rPr>
        <vertAlign val="superscript"/>
        <sz val="10"/>
        <rFont val="Arial"/>
        <family val="2"/>
      </rPr>
      <t>1</t>
    </r>
  </si>
  <si>
    <r>
      <t>1</t>
    </r>
    <r>
      <rPr>
        <sz val="8"/>
        <rFont val="Arial"/>
        <family val="2"/>
      </rPr>
      <t>Adjustments include upward and downward adjustments to prior year obligations in unexpired accounts.</t>
    </r>
  </si>
  <si>
    <t>Appropriation, Mandatory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</si>
</sst>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;\(0.0%\)"/>
    <numFmt numFmtId="165" formatCode="0.0%"/>
    <numFmt numFmtId="166" formatCode="&quot;$&quot;#,##0.00"/>
    <numFmt numFmtId="167" formatCode="#,##0.00;\-#,##0.00;&quot;-&quot;??"/>
    <numFmt numFmtId="168" formatCode="&quot;$&quot;#,##0.00;\-&quot;$&quot;#,##0.00;&quot;-&quot;??"/>
    <numFmt numFmtId="169" formatCode="0.000"/>
    <numFmt numFmtId="170" formatCode="0.00000000000000"/>
    <numFmt numFmtId="171" formatCode="#,##0.0000"/>
    <numFmt numFmtId="172" formatCode="0.0%;\-0.0%;\”\-\“??"/>
    <numFmt numFmtId="173" formatCode="0.0%;\-0.0%;&quot;-&quot;??"/>
    <numFmt numFmtId="174" formatCode="[$-409]mmmm\ d\,\ yyyy;@"/>
    <numFmt numFmtId="175" formatCode="#,##0.00000000000000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color indexed="4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54"/>
        <bgColor indexed="24"/>
      </patternFill>
    </fill>
    <fill>
      <patternFill patternType="solid">
        <fgColor indexed="18"/>
        <bgColor indexed="2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81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6" fillId="0" borderId="0"/>
    <xf numFmtId="40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5" fillId="0" borderId="0"/>
    <xf numFmtId="0" fontId="5" fillId="0" borderId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2" borderId="9" applyNumberFormat="0" applyFont="0" applyBorder="0" applyAlignment="0" applyProtection="0">
      <alignment horizontal="right" wrapText="1"/>
      <protection locked="0"/>
    </xf>
    <xf numFmtId="0" fontId="11" fillId="3" borderId="9" applyNumberFormat="0" applyBorder="0" applyProtection="0">
      <alignment horizontal="left" wrapText="1"/>
      <protection locked="0"/>
    </xf>
    <xf numFmtId="0" fontId="5" fillId="0" borderId="10" applyNumberFormat="0" applyBorder="0">
      <alignment horizontal="left" wrapText="1"/>
    </xf>
    <xf numFmtId="0" fontId="5" fillId="0" borderId="10" applyNumberFormat="0" applyBorder="0">
      <alignment horizontal="left" wrapText="1"/>
    </xf>
    <xf numFmtId="0" fontId="5" fillId="0" borderId="10" applyNumberFormat="0" applyBorder="0">
      <alignment horizontal="left" wrapText="1"/>
    </xf>
    <xf numFmtId="0" fontId="5" fillId="0" borderId="0" applyNumberFormat="0" applyBorder="0" applyProtection="0">
      <alignment horizontal="left" wrapText="1"/>
    </xf>
    <xf numFmtId="0" fontId="5" fillId="0" borderId="10" applyNumberFormat="0" applyBorder="0">
      <alignment horizontal="left" wrapText="1"/>
    </xf>
    <xf numFmtId="0" fontId="5" fillId="0" borderId="10" applyNumberFormat="0" applyBorder="0">
      <alignment horizontal="left" wrapText="1"/>
    </xf>
    <xf numFmtId="0" fontId="5" fillId="0" borderId="10" applyNumberFormat="0" applyBorder="0">
      <alignment horizontal="left" wrapText="1"/>
    </xf>
    <xf numFmtId="0" fontId="5" fillId="0" borderId="10" applyNumberFormat="0" applyBorder="0">
      <alignment horizontal="left" wrapText="1"/>
    </xf>
    <xf numFmtId="0" fontId="5" fillId="0" borderId="10" applyNumberFormat="0" applyBorder="0">
      <alignment horizontal="left" wrapText="1"/>
    </xf>
    <xf numFmtId="0" fontId="5" fillId="0" borderId="10" applyNumberFormat="0" applyBorder="0">
      <alignment horizontal="left" wrapText="1"/>
    </xf>
    <xf numFmtId="0" fontId="5" fillId="0" borderId="10" applyNumberFormat="0" applyBorder="0">
      <alignment horizontal="left" wrapText="1"/>
    </xf>
    <xf numFmtId="0" fontId="5" fillId="0" borderId="10" applyNumberFormat="0" applyBorder="0">
      <alignment horizontal="left" wrapText="1"/>
    </xf>
    <xf numFmtId="0" fontId="5" fillId="0" borderId="10" applyNumberFormat="0" applyBorder="0">
      <alignment horizontal="left" wrapText="1"/>
    </xf>
    <xf numFmtId="0" fontId="11" fillId="3" borderId="11" applyNumberFormat="0" applyBorder="0" applyProtection="0">
      <alignment horizontal="right" wrapText="1"/>
      <protection locked="0"/>
    </xf>
    <xf numFmtId="0" fontId="5" fillId="0" borderId="10" applyNumberFormat="0" applyBorder="0">
      <alignment horizontal="right" wrapText="1"/>
    </xf>
    <xf numFmtId="0" fontId="5" fillId="0" borderId="10" applyNumberFormat="0" applyBorder="0">
      <alignment horizontal="right" wrapText="1"/>
    </xf>
    <xf numFmtId="0" fontId="5" fillId="0" borderId="10" applyNumberFormat="0" applyBorder="0">
      <alignment horizontal="right" wrapText="1"/>
    </xf>
    <xf numFmtId="0" fontId="5" fillId="0" borderId="0" applyNumberFormat="0" applyBorder="0" applyProtection="0">
      <alignment horizontal="right" wrapText="1"/>
    </xf>
    <xf numFmtId="0" fontId="5" fillId="0" borderId="10" applyNumberFormat="0" applyBorder="0">
      <alignment horizontal="right" wrapText="1"/>
    </xf>
    <xf numFmtId="0" fontId="5" fillId="0" borderId="10" applyNumberFormat="0" applyBorder="0">
      <alignment horizontal="right" wrapText="1"/>
    </xf>
    <xf numFmtId="0" fontId="5" fillId="0" borderId="10" applyNumberFormat="0" applyBorder="0">
      <alignment horizontal="right" wrapText="1"/>
    </xf>
    <xf numFmtId="0" fontId="5" fillId="0" borderId="10" applyNumberFormat="0" applyBorder="0">
      <alignment horizontal="right" wrapText="1"/>
    </xf>
    <xf numFmtId="0" fontId="5" fillId="0" borderId="10" applyNumberFormat="0" applyBorder="0">
      <alignment horizontal="right" wrapText="1"/>
    </xf>
    <xf numFmtId="0" fontId="5" fillId="0" borderId="10" applyNumberFormat="0" applyBorder="0">
      <alignment horizontal="right" wrapText="1"/>
    </xf>
    <xf numFmtId="0" fontId="5" fillId="0" borderId="10" applyNumberFormat="0" applyBorder="0">
      <alignment horizontal="right" wrapText="1"/>
    </xf>
    <xf numFmtId="0" fontId="5" fillId="0" borderId="10" applyNumberFormat="0" applyBorder="0">
      <alignment horizontal="right" wrapText="1"/>
    </xf>
    <xf numFmtId="0" fontId="5" fillId="0" borderId="10" applyNumberFormat="0" applyBorder="0">
      <alignment horizontal="right" wrapText="1"/>
    </xf>
    <xf numFmtId="0" fontId="5" fillId="0" borderId="10" applyNumberFormat="0" applyBorder="0">
      <alignment horizontal="right" wrapText="1"/>
    </xf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3" borderId="9" applyNumberFormat="0" applyBorder="0" applyProtection="0">
      <alignment horizontal="left" wrapText="1"/>
      <protection locked="0"/>
    </xf>
    <xf numFmtId="0" fontId="5" fillId="0" borderId="0" applyNumberFormat="0" applyBorder="0" applyProtection="0">
      <alignment horizontal="left" wrapText="1"/>
    </xf>
    <xf numFmtId="0" fontId="5" fillId="0" borderId="10" applyNumberFormat="0" applyBorder="0">
      <alignment horizontal="left" wrapText="1"/>
    </xf>
    <xf numFmtId="0" fontId="5" fillId="0" borderId="10" applyNumberFormat="0" applyBorder="0">
      <alignment horizontal="left" wrapText="1"/>
    </xf>
    <xf numFmtId="0" fontId="11" fillId="3" borderId="11" applyNumberFormat="0" applyBorder="0" applyProtection="0">
      <alignment horizontal="right" wrapText="1"/>
      <protection locked="0"/>
    </xf>
    <xf numFmtId="0" fontId="5" fillId="0" borderId="0" applyNumberFormat="0" applyBorder="0" applyProtection="0">
      <alignment horizontal="right" wrapText="1"/>
    </xf>
    <xf numFmtId="0" fontId="5" fillId="0" borderId="10" applyNumberFormat="0" applyBorder="0">
      <alignment horizontal="right" wrapText="1"/>
    </xf>
    <xf numFmtId="0" fontId="5" fillId="0" borderId="10" applyNumberFormat="0" applyBorder="0">
      <alignment horizontal="right" wrapText="1"/>
    </xf>
    <xf numFmtId="0" fontId="5" fillId="0" borderId="0"/>
    <xf numFmtId="0" fontId="5" fillId="0" borderId="0"/>
    <xf numFmtId="0" fontId="3" fillId="0" borderId="0"/>
    <xf numFmtId="0" fontId="7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10" fillId="0" borderId="0"/>
    <xf numFmtId="0" fontId="3" fillId="0" borderId="0"/>
    <xf numFmtId="0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0" fontId="5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5" borderId="0" applyNumberFormat="0" applyBorder="0" applyAlignment="0" applyProtection="0"/>
    <xf numFmtId="0" fontId="15" fillId="22" borderId="12" applyNumberFormat="0" applyAlignment="0" applyProtection="0"/>
    <xf numFmtId="0" fontId="16" fillId="23" borderId="13" applyNumberFormat="0" applyAlignment="0" applyProtection="0"/>
    <xf numFmtId="44" fontId="5" fillId="0" borderId="0" applyFont="0" applyFill="0" applyBorder="0" applyAlignment="0" applyProtection="0"/>
    <xf numFmtId="0" fontId="5" fillId="0" borderId="14" applyNumberFormat="0" applyBorder="0">
      <alignment horizontal="left" wrapText="1"/>
    </xf>
    <xf numFmtId="0" fontId="5" fillId="0" borderId="14" applyNumberFormat="0" applyBorder="0">
      <alignment horizontal="left" wrapText="1"/>
    </xf>
    <xf numFmtId="0" fontId="5" fillId="0" borderId="0" applyNumberFormat="0" applyBorder="0" applyProtection="0">
      <alignment horizontal="left" wrapText="1"/>
    </xf>
    <xf numFmtId="0" fontId="5" fillId="0" borderId="14" applyNumberFormat="0" applyBorder="0">
      <alignment horizontal="left" wrapText="1"/>
    </xf>
    <xf numFmtId="0" fontId="5" fillId="0" borderId="0" applyNumberFormat="0" applyBorder="0" applyProtection="0">
      <alignment horizontal="left" wrapText="1"/>
    </xf>
    <xf numFmtId="0" fontId="5" fillId="0" borderId="14" applyNumberFormat="0" applyBorder="0">
      <alignment horizontal="right" wrapText="1"/>
    </xf>
    <xf numFmtId="0" fontId="5" fillId="0" borderId="14" applyNumberFormat="0" applyBorder="0">
      <alignment horizontal="right" wrapText="1"/>
    </xf>
    <xf numFmtId="0" fontId="5" fillId="0" borderId="0" applyNumberFormat="0" applyBorder="0" applyProtection="0">
      <alignment horizontal="right" wrapText="1"/>
    </xf>
    <xf numFmtId="0" fontId="5" fillId="0" borderId="14" applyNumberFormat="0" applyBorder="0">
      <alignment horizontal="right" wrapText="1"/>
    </xf>
    <xf numFmtId="0" fontId="5" fillId="0" borderId="0" applyNumberFormat="0" applyBorder="0" applyProtection="0">
      <alignment horizontal="right" wrapText="1"/>
    </xf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9" borderId="12" applyNumberFormat="0" applyAlignment="0" applyProtection="0"/>
    <xf numFmtId="0" fontId="23" fillId="0" borderId="18" applyNumberFormat="0" applyFill="0" applyAlignment="0" applyProtection="0"/>
    <xf numFmtId="0" fontId="24" fillId="2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2" fillId="0" borderId="0"/>
    <xf numFmtId="0" fontId="5" fillId="25" borderId="19" applyNumberFormat="0" applyFont="0" applyAlignment="0" applyProtection="0"/>
    <xf numFmtId="0" fontId="25" fillId="22" borderId="20" applyNumberFormat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1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</cellStyleXfs>
  <cellXfs count="83">
    <xf numFmtId="0" fontId="0" fillId="0" borderId="0" xfId="0"/>
    <xf numFmtId="0" fontId="5" fillId="0" borderId="0" xfId="52" applyFont="1" applyFill="1"/>
    <xf numFmtId="167" fontId="5" fillId="0" borderId="0" xfId="52" applyNumberFormat="1" applyFont="1" applyFill="1"/>
    <xf numFmtId="166" fontId="5" fillId="0" borderId="0" xfId="52" applyNumberFormat="1" applyFont="1" applyFill="1"/>
    <xf numFmtId="171" fontId="5" fillId="0" borderId="0" xfId="52" applyNumberFormat="1" applyFont="1" applyFill="1"/>
    <xf numFmtId="170" fontId="5" fillId="0" borderId="0" xfId="52" applyNumberFormat="1" applyFont="1" applyFill="1"/>
    <xf numFmtId="0" fontId="8" fillId="0" borderId="0" xfId="52" applyFont="1" applyFill="1"/>
    <xf numFmtId="169" fontId="5" fillId="0" borderId="0" xfId="52" applyNumberFormat="1" applyFont="1" applyFill="1"/>
    <xf numFmtId="0" fontId="9" fillId="0" borderId="0" xfId="52" applyFont="1" applyFill="1"/>
    <xf numFmtId="175" fontId="5" fillId="0" borderId="0" xfId="52" applyNumberFormat="1" applyFont="1" applyFill="1"/>
    <xf numFmtId="4" fontId="5" fillId="0" borderId="0" xfId="52" applyNumberFormat="1" applyFont="1" applyFill="1" applyAlignment="1">
      <alignment vertical="top"/>
    </xf>
    <xf numFmtId="0" fontId="5" fillId="0" borderId="0" xfId="52" applyFont="1" applyFill="1" applyAlignment="1">
      <alignment vertical="top"/>
    </xf>
    <xf numFmtId="164" fontId="29" fillId="0" borderId="0" xfId="3" applyNumberFormat="1" applyFont="1" applyFill="1" applyBorder="1"/>
    <xf numFmtId="0" fontId="31" fillId="0" borderId="0" xfId="3" applyFont="1" applyFill="1" applyBorder="1"/>
    <xf numFmtId="0" fontId="32" fillId="0" borderId="0" xfId="52" applyFont="1" applyFill="1" applyAlignment="1" applyProtection="1">
      <alignment horizontal="right"/>
    </xf>
    <xf numFmtId="37" fontId="32" fillId="0" borderId="7" xfId="52" applyNumberFormat="1" applyFont="1" applyFill="1" applyBorder="1" applyAlignment="1" applyProtection="1">
      <alignment vertical="top" wrapText="1"/>
    </xf>
    <xf numFmtId="0" fontId="32" fillId="0" borderId="0" xfId="52" applyFont="1" applyFill="1" applyAlignment="1">
      <alignment horizontal="right"/>
    </xf>
    <xf numFmtId="0" fontId="5" fillId="0" borderId="1" xfId="52" applyFont="1" applyFill="1" applyBorder="1"/>
    <xf numFmtId="5" fontId="32" fillId="0" borderId="1" xfId="3" applyNumberFormat="1" applyFont="1" applyFill="1" applyBorder="1" applyAlignment="1">
      <alignment horizontal="right"/>
    </xf>
    <xf numFmtId="5" fontId="31" fillId="0" borderId="1" xfId="3" applyNumberFormat="1" applyFont="1" applyFill="1" applyBorder="1" applyAlignment="1">
      <alignment horizontal="right"/>
    </xf>
    <xf numFmtId="164" fontId="31" fillId="0" borderId="1" xfId="3" applyNumberFormat="1" applyFont="1" applyFill="1" applyBorder="1" applyAlignment="1">
      <alignment horizontal="center"/>
    </xf>
    <xf numFmtId="0" fontId="33" fillId="0" borderId="0" xfId="3" applyFont="1" applyFill="1" applyBorder="1"/>
    <xf numFmtId="5" fontId="32" fillId="0" borderId="0" xfId="3" applyNumberFormat="1" applyFont="1" applyFill="1" applyBorder="1" applyAlignment="1">
      <alignment horizontal="right"/>
    </xf>
    <xf numFmtId="5" fontId="34" fillId="0" borderId="0" xfId="3" applyNumberFormat="1" applyFont="1" applyFill="1" applyBorder="1" applyAlignment="1">
      <alignment horizontal="right"/>
    </xf>
    <xf numFmtId="164" fontId="32" fillId="0" borderId="0" xfId="3" applyNumberFormat="1" applyFont="1" applyFill="1" applyBorder="1" applyAlignment="1">
      <alignment horizontal="right"/>
    </xf>
    <xf numFmtId="168" fontId="5" fillId="0" borderId="0" xfId="3" applyNumberFormat="1" applyFont="1" applyFill="1" applyBorder="1"/>
    <xf numFmtId="0" fontId="5" fillId="0" borderId="0" xfId="3" applyFont="1" applyFill="1" applyBorder="1"/>
    <xf numFmtId="173" fontId="5" fillId="0" borderId="0" xfId="3" applyNumberFormat="1" applyFont="1" applyFill="1" applyBorder="1"/>
    <xf numFmtId="167" fontId="5" fillId="0" borderId="0" xfId="3" applyNumberFormat="1" applyFont="1" applyFill="1" applyBorder="1"/>
    <xf numFmtId="5" fontId="5" fillId="0" borderId="0" xfId="3" applyNumberFormat="1" applyFont="1" applyFill="1" applyBorder="1"/>
    <xf numFmtId="172" fontId="5" fillId="0" borderId="0" xfId="3" applyNumberFormat="1" applyFont="1" applyFill="1" applyBorder="1"/>
    <xf numFmtId="164" fontId="5" fillId="0" borderId="0" xfId="3" applyNumberFormat="1" applyFont="1" applyFill="1" applyBorder="1"/>
    <xf numFmtId="0" fontId="32" fillId="0" borderId="8" xfId="3" applyFont="1" applyFill="1" applyBorder="1"/>
    <xf numFmtId="168" fontId="5" fillId="0" borderId="8" xfId="3" applyNumberFormat="1" applyFont="1" applyFill="1" applyBorder="1"/>
    <xf numFmtId="173" fontId="5" fillId="0" borderId="8" xfId="3" applyNumberFormat="1" applyFont="1" applyFill="1" applyBorder="1"/>
    <xf numFmtId="43" fontId="5" fillId="0" borderId="0" xfId="1" applyFont="1" applyFill="1" applyBorder="1"/>
    <xf numFmtId="167" fontId="5" fillId="0" borderId="1" xfId="3" applyNumberFormat="1" applyFont="1" applyFill="1" applyBorder="1"/>
    <xf numFmtId="0" fontId="33" fillId="0" borderId="0" xfId="3" applyFont="1" applyFill="1" applyBorder="1" applyAlignment="1">
      <alignment wrapText="1"/>
    </xf>
    <xf numFmtId="4" fontId="5" fillId="0" borderId="0" xfId="3" applyNumberFormat="1" applyFont="1" applyFill="1" applyBorder="1"/>
    <xf numFmtId="165" fontId="5" fillId="0" borderId="0" xfId="3" applyNumberFormat="1" applyFont="1" applyFill="1" applyBorder="1"/>
    <xf numFmtId="0" fontId="5" fillId="0" borderId="1" xfId="3" applyFont="1" applyFill="1" applyBorder="1"/>
    <xf numFmtId="167" fontId="5" fillId="0" borderId="0" xfId="1" applyNumberFormat="1" applyFont="1" applyFill="1" applyBorder="1"/>
    <xf numFmtId="4" fontId="5" fillId="0" borderId="0" xfId="1" applyNumberFormat="1" applyFont="1" applyFill="1" applyBorder="1"/>
    <xf numFmtId="0" fontId="32" fillId="0" borderId="2" xfId="3" applyFont="1" applyFill="1" applyBorder="1"/>
    <xf numFmtId="168" fontId="5" fillId="0" borderId="2" xfId="3" applyNumberFormat="1" applyFont="1" applyFill="1" applyBorder="1"/>
    <xf numFmtId="173" fontId="5" fillId="0" borderId="2" xfId="3" applyNumberFormat="1" applyFont="1" applyFill="1" applyBorder="1"/>
    <xf numFmtId="0" fontId="33" fillId="0" borderId="3" xfId="3" applyFont="1" applyFill="1" applyBorder="1"/>
    <xf numFmtId="168" fontId="5" fillId="0" borderId="3" xfId="3" applyNumberFormat="1" applyFont="1" applyFill="1" applyBorder="1"/>
    <xf numFmtId="173" fontId="5" fillId="0" borderId="3" xfId="3" applyNumberFormat="1" applyFont="1" applyFill="1" applyBorder="1"/>
    <xf numFmtId="0" fontId="29" fillId="0" borderId="0" xfId="3" applyFont="1" applyFill="1" applyBorder="1"/>
    <xf numFmtId="5" fontId="29" fillId="0" borderId="0" xfId="3" applyNumberFormat="1" applyFont="1" applyFill="1" applyBorder="1"/>
    <xf numFmtId="0" fontId="36" fillId="0" borderId="0" xfId="52" applyFont="1" applyFill="1" applyAlignment="1">
      <alignment wrapText="1"/>
    </xf>
    <xf numFmtId="0" fontId="29" fillId="0" borderId="0" xfId="3" applyFont="1" applyFill="1" applyBorder="1" applyAlignment="1"/>
    <xf numFmtId="5" fontId="29" fillId="0" borderId="0" xfId="3" applyNumberFormat="1" applyFont="1" applyFill="1" applyBorder="1" applyAlignment="1"/>
    <xf numFmtId="164" fontId="29" fillId="0" borderId="0" xfId="3" applyNumberFormat="1" applyFont="1" applyFill="1" applyBorder="1" applyAlignment="1"/>
    <xf numFmtId="0" fontId="32" fillId="0" borderId="0" xfId="3" applyFont="1" applyFill="1" applyBorder="1"/>
    <xf numFmtId="164" fontId="32" fillId="0" borderId="1" xfId="3" applyNumberFormat="1" applyFont="1" applyFill="1" applyBorder="1" applyAlignment="1">
      <alignment horizontal="center"/>
    </xf>
    <xf numFmtId="0" fontId="5" fillId="0" borderId="0" xfId="52" applyFont="1" applyFill="1" applyAlignment="1">
      <alignment wrapText="1"/>
    </xf>
    <xf numFmtId="0" fontId="5" fillId="0" borderId="0" xfId="3" applyFont="1" applyFill="1" applyBorder="1" applyAlignment="1"/>
    <xf numFmtId="166" fontId="5" fillId="0" borderId="0" xfId="3" applyNumberFormat="1" applyFont="1" applyFill="1" applyBorder="1"/>
    <xf numFmtId="0" fontId="32" fillId="0" borderId="4" xfId="3" applyFont="1" applyFill="1" applyBorder="1"/>
    <xf numFmtId="173" fontId="5" fillId="0" borderId="4" xfId="3" applyNumberFormat="1" applyFont="1" applyFill="1" applyBorder="1"/>
    <xf numFmtId="0" fontId="33" fillId="0" borderId="5" xfId="3" applyFont="1" applyFill="1" applyBorder="1"/>
    <xf numFmtId="168" fontId="5" fillId="0" borderId="5" xfId="3" applyNumberFormat="1" applyFont="1" applyFill="1" applyBorder="1"/>
    <xf numFmtId="173" fontId="5" fillId="0" borderId="5" xfId="3" applyNumberFormat="1" applyFont="1" applyFill="1" applyBorder="1"/>
    <xf numFmtId="0" fontId="37" fillId="0" borderId="0" xfId="3" applyFont="1" applyFill="1" applyBorder="1"/>
    <xf numFmtId="5" fontId="37" fillId="0" borderId="0" xfId="3" applyNumberFormat="1" applyFont="1" applyFill="1" applyBorder="1"/>
    <xf numFmtId="0" fontId="31" fillId="0" borderId="0" xfId="3" applyFont="1" applyFill="1" applyBorder="1" applyAlignment="1">
      <alignment vertical="center"/>
    </xf>
    <xf numFmtId="0" fontId="32" fillId="0" borderId="0" xfId="52" applyFont="1" applyFill="1" applyAlignment="1" applyProtection="1">
      <alignment horizontal="right" vertical="center"/>
    </xf>
    <xf numFmtId="37" fontId="32" fillId="0" borderId="7" xfId="52" applyNumberFormat="1" applyFont="1" applyFill="1" applyBorder="1" applyAlignment="1" applyProtection="1">
      <alignment vertical="center" wrapText="1"/>
    </xf>
    <xf numFmtId="0" fontId="32" fillId="0" borderId="0" xfId="52" applyFont="1" applyFill="1" applyAlignment="1">
      <alignment horizontal="right" vertical="center"/>
    </xf>
    <xf numFmtId="0" fontId="5" fillId="0" borderId="0" xfId="52" applyFont="1" applyFill="1" applyAlignment="1">
      <alignment vertical="center"/>
    </xf>
    <xf numFmtId="0" fontId="36" fillId="0" borderId="0" xfId="52" applyNumberFormat="1" applyFont="1" applyAlignment="1">
      <alignment wrapText="1"/>
    </xf>
    <xf numFmtId="0" fontId="29" fillId="0" borderId="0" xfId="52" applyFont="1" applyAlignment="1">
      <alignment wrapText="1"/>
    </xf>
    <xf numFmtId="0" fontId="30" fillId="0" borderId="0" xfId="3" applyFont="1" applyFill="1" applyBorder="1" applyAlignment="1">
      <alignment horizontal="center"/>
    </xf>
    <xf numFmtId="5" fontId="10" fillId="0" borderId="6" xfId="3" applyNumberFormat="1" applyFont="1" applyFill="1" applyBorder="1" applyAlignment="1">
      <alignment horizontal="center"/>
    </xf>
    <xf numFmtId="0" fontId="32" fillId="0" borderId="7" xfId="52" applyFont="1" applyFill="1" applyBorder="1" applyAlignment="1">
      <alignment horizontal="center" vertical="center"/>
    </xf>
    <xf numFmtId="0" fontId="32" fillId="0" borderId="0" xfId="52" applyFont="1" applyFill="1" applyBorder="1" applyAlignment="1">
      <alignment horizontal="center"/>
    </xf>
    <xf numFmtId="0" fontId="36" fillId="0" borderId="0" xfId="52" applyFont="1" applyFill="1" applyAlignment="1">
      <alignment wrapText="1"/>
    </xf>
    <xf numFmtId="5" fontId="5" fillId="0" borderId="6" xfId="3" applyNumberFormat="1" applyFont="1" applyFill="1" applyBorder="1" applyAlignment="1">
      <alignment horizontal="center"/>
    </xf>
    <xf numFmtId="0" fontId="32" fillId="0" borderId="7" xfId="52" applyFont="1" applyFill="1" applyBorder="1" applyAlignment="1">
      <alignment horizontal="center"/>
    </xf>
    <xf numFmtId="0" fontId="29" fillId="0" borderId="0" xfId="52" applyFont="1" applyFill="1" applyAlignment="1">
      <alignment wrapText="1"/>
    </xf>
    <xf numFmtId="0" fontId="36" fillId="0" borderId="0" xfId="2" applyFont="1" applyFill="1" applyAlignment="1">
      <alignment horizontal="justify"/>
    </xf>
  </cellXfs>
  <cellStyles count="181">
    <cellStyle name="20% - Accent1 2" xfId="109"/>
    <cellStyle name="20% - Accent2 2" xfId="110"/>
    <cellStyle name="20% - Accent3 2" xfId="111"/>
    <cellStyle name="20% - Accent4 2" xfId="112"/>
    <cellStyle name="20% - Accent5 2" xfId="113"/>
    <cellStyle name="20% - Accent6 2" xfId="114"/>
    <cellStyle name="40% - Accent1 2" xfId="115"/>
    <cellStyle name="40% - Accent2 2" xfId="116"/>
    <cellStyle name="40% - Accent3 2" xfId="117"/>
    <cellStyle name="40% - Accent4 2" xfId="118"/>
    <cellStyle name="40% - Accent5 2" xfId="119"/>
    <cellStyle name="40% - Accent6 2" xfId="120"/>
    <cellStyle name="60% - Accent1 2" xfId="121"/>
    <cellStyle name="60% - Accent2 2" xfId="122"/>
    <cellStyle name="60% - Accent3 2" xfId="123"/>
    <cellStyle name="60% - Accent4 2" xfId="124"/>
    <cellStyle name="60% - Accent5 2" xfId="125"/>
    <cellStyle name="60% - Accent6 2" xfId="126"/>
    <cellStyle name="Accent1 2" xfId="127"/>
    <cellStyle name="Accent2 2" xfId="128"/>
    <cellStyle name="Accent3 2" xfId="129"/>
    <cellStyle name="Accent4 2" xfId="130"/>
    <cellStyle name="Accent5 2" xfId="131"/>
    <cellStyle name="Accent6 2" xfId="132"/>
    <cellStyle name="Bad 2" xfId="133"/>
    <cellStyle name="Calculation 2" xfId="134"/>
    <cellStyle name="Check Cell 2" xfId="135"/>
    <cellStyle name="Comma" xfId="1" builtinId="3"/>
    <cellStyle name="Comma 2" xfId="6"/>
    <cellStyle name="Comma 2 2" xfId="12"/>
    <cellStyle name="Comma 2 3" xfId="13"/>
    <cellStyle name="Comma 2 4" xfId="14"/>
    <cellStyle name="Comma 2 5" xfId="15"/>
    <cellStyle name="Comma 2 6" xfId="16"/>
    <cellStyle name="Comma 2 7" xfId="17"/>
    <cellStyle name="Comma 2 8" xfId="18"/>
    <cellStyle name="Comma 3" xfId="7"/>
    <cellStyle name="Comma 3 2" xfId="19"/>
    <cellStyle name="Comma 4" xfId="8"/>
    <cellStyle name="Comma 4 2" xfId="74"/>
    <cellStyle name="Comma 5" xfId="75"/>
    <cellStyle name="Comma 6" xfId="106"/>
    <cellStyle name="Comma 7" xfId="177"/>
    <cellStyle name="Currency 2" xfId="20"/>
    <cellStyle name="Currency 2 2" xfId="76"/>
    <cellStyle name="Currency 2 3" xfId="136"/>
    <cellStyle name="Currency 3" xfId="21"/>
    <cellStyle name="Currency 3 2" xfId="77"/>
    <cellStyle name="Currency 4" xfId="78"/>
    <cellStyle name="Currency 4 2" xfId="79"/>
    <cellStyle name="EISColor" xfId="22"/>
    <cellStyle name="EISTitleL" xfId="23"/>
    <cellStyle name="EISTitleL 10" xfId="24"/>
    <cellStyle name="EISTitleL 11" xfId="25"/>
    <cellStyle name="EISTitleL 12" xfId="26"/>
    <cellStyle name="EISTitleL 13" xfId="27"/>
    <cellStyle name="EISTitleL 14" xfId="28"/>
    <cellStyle name="EISTitleL 15" xfId="80"/>
    <cellStyle name="EISTitleL 16" xfId="81"/>
    <cellStyle name="EISTitleL 17" xfId="137"/>
    <cellStyle name="EISTitleL 18" xfId="138"/>
    <cellStyle name="EISTitleL 19" xfId="139"/>
    <cellStyle name="EISTitleL 2" xfId="29"/>
    <cellStyle name="EISTitleL 2 2" xfId="82"/>
    <cellStyle name="EISTitleL 20" xfId="140"/>
    <cellStyle name="EISTitleL 21" xfId="141"/>
    <cellStyle name="EISTitleL 3" xfId="30"/>
    <cellStyle name="EISTitleL 3 2" xfId="83"/>
    <cellStyle name="EISTitleL 4" xfId="31"/>
    <cellStyle name="EISTitleL 5" xfId="32"/>
    <cellStyle name="EISTitleL 6" xfId="33"/>
    <cellStyle name="EISTitleL 7" xfId="34"/>
    <cellStyle name="EISTitleL 8" xfId="35"/>
    <cellStyle name="EISTitleL 9" xfId="36"/>
    <cellStyle name="EISTitleR" xfId="37"/>
    <cellStyle name="EISTitleR 10" xfId="38"/>
    <cellStyle name="EISTitleR 11" xfId="39"/>
    <cellStyle name="EISTitleR 12" xfId="40"/>
    <cellStyle name="EISTitleR 13" xfId="41"/>
    <cellStyle name="EISTitleR 14" xfId="42"/>
    <cellStyle name="EISTitleR 15" xfId="84"/>
    <cellStyle name="EISTitleR 16" xfId="85"/>
    <cellStyle name="EISTitleR 17" xfId="142"/>
    <cellStyle name="EISTitleR 18" xfId="143"/>
    <cellStyle name="EISTitleR 19" xfId="144"/>
    <cellStyle name="EISTitleR 2" xfId="43"/>
    <cellStyle name="EISTitleR 2 2" xfId="86"/>
    <cellStyle name="EISTitleR 20" xfId="145"/>
    <cellStyle name="EISTitleR 21" xfId="146"/>
    <cellStyle name="EISTitleR 3" xfId="44"/>
    <cellStyle name="EISTitleR 3 2" xfId="87"/>
    <cellStyle name="EISTitleR 4" xfId="45"/>
    <cellStyle name="EISTitleR 5" xfId="46"/>
    <cellStyle name="EISTitleR 6" xfId="47"/>
    <cellStyle name="EISTitleR 7" xfId="48"/>
    <cellStyle name="EISTitleR 8" xfId="49"/>
    <cellStyle name="EISTitleR 9" xfId="50"/>
    <cellStyle name="EISTitleR_MREFC Detail (2)" xfId="51"/>
    <cellStyle name="Explanatory Text 2" xfId="147"/>
    <cellStyle name="Good 2" xfId="148"/>
    <cellStyle name="Heading 1 2" xfId="149"/>
    <cellStyle name="Heading 2 2" xfId="150"/>
    <cellStyle name="Heading 3 2" xfId="151"/>
    <cellStyle name="Heading 4 2" xfId="152"/>
    <cellStyle name="Input 2" xfId="153"/>
    <cellStyle name="Linked Cell 2" xfId="154"/>
    <cellStyle name="Neutral 2" xfId="155"/>
    <cellStyle name="Normal" xfId="0" builtinId="0"/>
    <cellStyle name="Normal 10" xfId="52"/>
    <cellStyle name="Normal 11" xfId="11"/>
    <cellStyle name="Normal 11 2" xfId="108"/>
    <cellStyle name="Normal 12" xfId="88"/>
    <cellStyle name="Normal 12 2" xfId="89"/>
    <cellStyle name="Normal 12 3" xfId="90"/>
    <cellStyle name="Normal 13" xfId="91"/>
    <cellStyle name="Normal 13 2" xfId="92"/>
    <cellStyle name="Normal 13 3" xfId="156"/>
    <cellStyle name="Normal 14" xfId="107"/>
    <cellStyle name="Normal 14 2" xfId="105"/>
    <cellStyle name="Normal 15" xfId="157"/>
    <cellStyle name="Normal 16" xfId="158"/>
    <cellStyle name="Normal 17" xfId="159"/>
    <cellStyle name="Normal 18" xfId="160"/>
    <cellStyle name="Normal 19" xfId="178"/>
    <cellStyle name="Normal 19 2" xfId="179"/>
    <cellStyle name="Normal 2" xfId="4"/>
    <cellStyle name="Normal 2 2" xfId="9"/>
    <cellStyle name="Normal 2 2 2" xfId="93"/>
    <cellStyle name="Normal 2 3" xfId="94"/>
    <cellStyle name="Normal 2 3 2" xfId="95"/>
    <cellStyle name="Normal 2 4" xfId="96"/>
    <cellStyle name="Normal 2 5" xfId="97"/>
    <cellStyle name="Normal 2 6" xfId="98"/>
    <cellStyle name="Normal 21" xfId="180"/>
    <cellStyle name="Normal 3" xfId="5"/>
    <cellStyle name="Normal 3 10" xfId="53"/>
    <cellStyle name="Normal 3 11" xfId="99"/>
    <cellStyle name="Normal 3 2" xfId="54"/>
    <cellStyle name="Normal 3 3" xfId="55"/>
    <cellStyle name="Normal 3 4" xfId="56"/>
    <cellStyle name="Normal 3 5" xfId="57"/>
    <cellStyle name="Normal 3 6" xfId="58"/>
    <cellStyle name="Normal 3 7" xfId="59"/>
    <cellStyle name="Normal 3 8" xfId="60"/>
    <cellStyle name="Normal 3 9" xfId="61"/>
    <cellStyle name="Normal 4" xfId="10"/>
    <cellStyle name="Normal 4 2" xfId="161"/>
    <cellStyle name="Normal 4 3" xfId="162"/>
    <cellStyle name="Normal 5" xfId="62"/>
    <cellStyle name="Normal 5 2" xfId="163"/>
    <cellStyle name="Normal 5 3" xfId="164"/>
    <cellStyle name="Normal 6" xfId="63"/>
    <cellStyle name="Normal 6 2" xfId="165"/>
    <cellStyle name="Normal 6 3" xfId="166"/>
    <cellStyle name="Normal 6 4" xfId="167"/>
    <cellStyle name="Normal 7" xfId="64"/>
    <cellStyle name="Normal 7 2" xfId="168"/>
    <cellStyle name="Normal 8" xfId="65"/>
    <cellStyle name="Normal 8 2" xfId="66"/>
    <cellStyle name="Normal 9" xfId="67"/>
    <cellStyle name="Normal 9 2" xfId="100"/>
    <cellStyle name="Normal_RRANEW" xfId="2"/>
    <cellStyle name="Normal_SUMTBLEB" xfId="3"/>
    <cellStyle name="Note 2" xfId="169"/>
    <cellStyle name="Output 2" xfId="170"/>
    <cellStyle name="Percent 2" xfId="68"/>
    <cellStyle name="Percent 2 2" xfId="101"/>
    <cellStyle name="Percent 2 3" xfId="171"/>
    <cellStyle name="Percent 2 4" xfId="172"/>
    <cellStyle name="Percent 3" xfId="69"/>
    <cellStyle name="Percent 3 2" xfId="70"/>
    <cellStyle name="Percent 3 3" xfId="173"/>
    <cellStyle name="Percent 4" xfId="71"/>
    <cellStyle name="Percent 5" xfId="72"/>
    <cellStyle name="Percent 5 2" xfId="102"/>
    <cellStyle name="Percent 6" xfId="73"/>
    <cellStyle name="Percent 7" xfId="103"/>
    <cellStyle name="Percent 7 2" xfId="104"/>
    <cellStyle name="Title 2" xfId="174"/>
    <cellStyle name="Total 2" xfId="175"/>
    <cellStyle name="Warning Text 2" xfId="17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showGridLines="0" tabSelected="1" zoomScaleNormal="100" workbookViewId="0">
      <selection activeCell="G17" sqref="G17"/>
    </sheetView>
  </sheetViews>
  <sheetFormatPr defaultColWidth="9.109375" defaultRowHeight="15.75" customHeight="1" x14ac:dyDescent="0.25"/>
  <cols>
    <col min="1" max="1" width="58.6640625" style="1" customWidth="1"/>
    <col min="2" max="6" width="9.6640625" style="1" customWidth="1"/>
    <col min="7" max="7" width="11.44140625" style="1" customWidth="1"/>
    <col min="8" max="8" width="9.109375" style="1" customWidth="1"/>
    <col min="9" max="9" width="19" style="1" bestFit="1" customWidth="1"/>
    <col min="10" max="10" width="9.109375" style="1"/>
    <col min="11" max="11" width="19.88671875" style="1" bestFit="1" customWidth="1"/>
    <col min="12" max="12" width="9.109375" style="1"/>
    <col min="13" max="13" width="12.5546875" style="1" bestFit="1" customWidth="1"/>
    <col min="14" max="16384" width="9.109375" style="1"/>
  </cols>
  <sheetData>
    <row r="1" spans="1:11" ht="18" customHeight="1" x14ac:dyDescent="0.3">
      <c r="A1" s="74" t="s">
        <v>30</v>
      </c>
      <c r="B1" s="74"/>
      <c r="C1" s="74"/>
      <c r="D1" s="74"/>
      <c r="E1" s="74"/>
      <c r="F1" s="74"/>
    </row>
    <row r="2" spans="1:11" ht="15" customHeight="1" thickBot="1" x14ac:dyDescent="0.3">
      <c r="A2" s="75" t="s">
        <v>25</v>
      </c>
      <c r="B2" s="75"/>
      <c r="C2" s="75"/>
      <c r="D2" s="75"/>
      <c r="E2" s="75"/>
      <c r="F2" s="75"/>
    </row>
    <row r="3" spans="1:11" s="71" customFormat="1" ht="15" customHeight="1" thickTop="1" x14ac:dyDescent="0.25">
      <c r="A3" s="67"/>
      <c r="B3" s="68"/>
      <c r="C3" s="69"/>
      <c r="D3" s="70"/>
      <c r="E3" s="76" t="s">
        <v>18</v>
      </c>
      <c r="F3" s="76"/>
    </row>
    <row r="4" spans="1:11" ht="12" customHeight="1" x14ac:dyDescent="0.25">
      <c r="A4" s="13"/>
      <c r="B4" s="16" t="s">
        <v>26</v>
      </c>
      <c r="C4" s="16" t="s">
        <v>28</v>
      </c>
      <c r="D4" s="16" t="s">
        <v>31</v>
      </c>
      <c r="E4" s="77" t="s">
        <v>32</v>
      </c>
      <c r="F4" s="77"/>
    </row>
    <row r="5" spans="1:11" ht="12" customHeight="1" x14ac:dyDescent="0.25">
      <c r="A5" s="17"/>
      <c r="B5" s="18" t="s">
        <v>8</v>
      </c>
      <c r="C5" s="18" t="s">
        <v>20</v>
      </c>
      <c r="D5" s="19" t="s">
        <v>9</v>
      </c>
      <c r="E5" s="19" t="s">
        <v>10</v>
      </c>
      <c r="F5" s="20" t="s">
        <v>11</v>
      </c>
    </row>
    <row r="6" spans="1:11" ht="19.95" customHeight="1" x14ac:dyDescent="0.25">
      <c r="A6" s="21" t="s">
        <v>0</v>
      </c>
      <c r="B6" s="22"/>
      <c r="C6" s="23"/>
      <c r="D6" s="22"/>
      <c r="E6" s="22"/>
      <c r="F6" s="24"/>
    </row>
    <row r="7" spans="1:11" ht="15.75" customHeight="1" x14ac:dyDescent="0.25">
      <c r="A7" s="1" t="s">
        <v>12</v>
      </c>
      <c r="B7" s="25">
        <v>5933.6450000000004</v>
      </c>
      <c r="C7" s="25">
        <v>6033.65</v>
      </c>
      <c r="D7" s="25">
        <v>6079.43</v>
      </c>
      <c r="E7" s="25">
        <f>D7-C7</f>
        <v>45.780000000000655</v>
      </c>
      <c r="F7" s="27">
        <f>IF(C7=0,"N/A  ",E7/C7)</f>
        <v>7.5874470676954506E-3</v>
      </c>
    </row>
    <row r="8" spans="1:11" ht="15" customHeight="1" x14ac:dyDescent="0.25">
      <c r="A8" s="26" t="s">
        <v>1</v>
      </c>
      <c r="B8" s="28">
        <v>57.658000000000001</v>
      </c>
      <c r="C8" s="28">
        <f>B9*-1</f>
        <v>10.08</v>
      </c>
      <c r="D8" s="28"/>
      <c r="E8" s="28">
        <f>D8-C8</f>
        <v>-10.08</v>
      </c>
      <c r="F8" s="30"/>
    </row>
    <row r="9" spans="1:11" ht="15" customHeight="1" x14ac:dyDescent="0.25">
      <c r="A9" s="26" t="s">
        <v>2</v>
      </c>
      <c r="B9" s="28">
        <v>-10.08</v>
      </c>
      <c r="C9" s="28"/>
      <c r="D9" s="28"/>
      <c r="E9" s="28"/>
      <c r="F9" s="31"/>
    </row>
    <row r="10" spans="1:11" ht="15" customHeight="1" x14ac:dyDescent="0.25">
      <c r="A10" s="26" t="s">
        <v>35</v>
      </c>
      <c r="B10" s="28">
        <f>60.34+0.01</f>
        <v>60.35</v>
      </c>
      <c r="C10" s="28"/>
      <c r="D10" s="28"/>
      <c r="E10" s="28"/>
      <c r="F10" s="31"/>
      <c r="H10" s="2"/>
    </row>
    <row r="11" spans="1:11" ht="16.5" customHeight="1" thickBot="1" x14ac:dyDescent="0.3">
      <c r="A11" s="32" t="s">
        <v>14</v>
      </c>
      <c r="B11" s="33">
        <f>SUM(B7:B10)</f>
        <v>6041.5730000000012</v>
      </c>
      <c r="C11" s="33">
        <f t="shared" ref="C11:D11" si="0">SUM(C7:C10)</f>
        <v>6043.73</v>
      </c>
      <c r="D11" s="33">
        <f t="shared" si="0"/>
        <v>6079.43</v>
      </c>
      <c r="E11" s="33">
        <f>D11-C11</f>
        <v>35.700000000000728</v>
      </c>
      <c r="F11" s="34">
        <f>IF(C11=0,"N/A  ",E11/C11)</f>
        <v>5.9069481925897961E-3</v>
      </c>
      <c r="I11" s="3"/>
      <c r="J11" s="3"/>
    </row>
    <row r="12" spans="1:11" ht="19.95" customHeight="1" x14ac:dyDescent="0.25">
      <c r="A12" s="21" t="s">
        <v>19</v>
      </c>
      <c r="B12" s="35"/>
      <c r="C12" s="29"/>
      <c r="D12" s="29"/>
      <c r="E12" s="29"/>
      <c r="F12" s="31"/>
      <c r="G12" s="3"/>
      <c r="J12" s="4"/>
    </row>
    <row r="13" spans="1:11" ht="15.75" customHeight="1" x14ac:dyDescent="0.25">
      <c r="A13" s="1" t="s">
        <v>12</v>
      </c>
      <c r="B13" s="25">
        <v>866</v>
      </c>
      <c r="C13" s="25">
        <v>880</v>
      </c>
      <c r="D13" s="25">
        <v>898.87</v>
      </c>
      <c r="E13" s="25">
        <f>D13-C13</f>
        <v>18.870000000000005</v>
      </c>
      <c r="F13" s="27">
        <f>IF(C13=0,"N/A  ",E13/C13)</f>
        <v>2.1443181818181823E-2</v>
      </c>
      <c r="K13" s="5"/>
    </row>
    <row r="14" spans="1:11" ht="15" customHeight="1" x14ac:dyDescent="0.25">
      <c r="A14" s="26" t="s">
        <v>1</v>
      </c>
      <c r="B14" s="28">
        <v>16.37</v>
      </c>
      <c r="C14" s="28">
        <f>B15*-1</f>
        <v>2.63</v>
      </c>
      <c r="D14" s="28"/>
      <c r="E14" s="28">
        <f>D14-C14</f>
        <v>-2.63</v>
      </c>
      <c r="F14" s="31"/>
      <c r="G14" s="3"/>
    </row>
    <row r="15" spans="1:11" ht="15.75" customHeight="1" x14ac:dyDescent="0.25">
      <c r="A15" s="26" t="s">
        <v>2</v>
      </c>
      <c r="B15" s="28">
        <v>-2.63</v>
      </c>
      <c r="C15" s="28"/>
      <c r="D15" s="28"/>
      <c r="E15" s="28"/>
      <c r="F15" s="31"/>
    </row>
    <row r="16" spans="1:11" ht="15" customHeight="1" x14ac:dyDescent="0.25">
      <c r="A16" s="26" t="s">
        <v>35</v>
      </c>
      <c r="B16" s="36">
        <v>6.59</v>
      </c>
      <c r="C16" s="28"/>
      <c r="D16" s="28"/>
      <c r="E16" s="28"/>
      <c r="F16" s="31"/>
      <c r="G16" s="3"/>
      <c r="H16" s="3"/>
      <c r="I16" s="9"/>
    </row>
    <row r="17" spans="1:13" ht="16.5" customHeight="1" thickBot="1" x14ac:dyDescent="0.3">
      <c r="A17" s="32" t="s">
        <v>14</v>
      </c>
      <c r="B17" s="33">
        <f>SUM(B13:B16)</f>
        <v>886.33</v>
      </c>
      <c r="C17" s="33">
        <f>SUM(C13:C16)</f>
        <v>882.63</v>
      </c>
      <c r="D17" s="33">
        <f>SUM(D13:D16)</f>
        <v>898.87</v>
      </c>
      <c r="E17" s="33">
        <f>D17-C17</f>
        <v>16.240000000000009</v>
      </c>
      <c r="F17" s="34">
        <f>IF(C17=0,"N/A  ",E17/C17)</f>
        <v>1.8399555872789287E-2</v>
      </c>
      <c r="H17" s="9"/>
      <c r="K17" s="4"/>
    </row>
    <row r="18" spans="1:13" ht="19.95" customHeight="1" x14ac:dyDescent="0.25">
      <c r="A18" s="37" t="s">
        <v>3</v>
      </c>
      <c r="B18" s="38"/>
      <c r="D18" s="3"/>
      <c r="G18" s="3"/>
    </row>
    <row r="19" spans="1:13" ht="15.9" customHeight="1" x14ac:dyDescent="0.25">
      <c r="A19" s="1" t="s">
        <v>12</v>
      </c>
      <c r="B19" s="25">
        <v>200.76</v>
      </c>
      <c r="C19" s="25">
        <v>200.31</v>
      </c>
      <c r="D19" s="25">
        <v>193.12</v>
      </c>
      <c r="E19" s="25">
        <f>D19-C19</f>
        <v>-7.1899999999999977</v>
      </c>
      <c r="F19" s="27">
        <f>IF(C19=0,"N/A  ",E19/C19)</f>
        <v>-3.5894363736208863E-2</v>
      </c>
    </row>
    <row r="20" spans="1:13" ht="15.9" customHeight="1" x14ac:dyDescent="0.25">
      <c r="A20" s="26" t="s">
        <v>1</v>
      </c>
      <c r="B20" s="28">
        <v>0.39</v>
      </c>
      <c r="C20" s="28">
        <f>B21*-1</f>
        <v>58.06</v>
      </c>
      <c r="D20" s="28"/>
      <c r="E20" s="28">
        <f>D20-C20</f>
        <v>-58.06</v>
      </c>
      <c r="F20" s="31"/>
      <c r="G20" s="6"/>
      <c r="I20" s="1" t="s">
        <v>17</v>
      </c>
      <c r="M20" s="7"/>
    </row>
    <row r="21" spans="1:13" ht="15.75" customHeight="1" x14ac:dyDescent="0.25">
      <c r="A21" s="26" t="s">
        <v>2</v>
      </c>
      <c r="B21" s="28">
        <v>-58.06</v>
      </c>
      <c r="C21" s="28"/>
      <c r="D21" s="28"/>
      <c r="E21" s="28"/>
      <c r="F21" s="31"/>
    </row>
    <row r="22" spans="1:13" ht="15" customHeight="1" x14ac:dyDescent="0.25">
      <c r="A22" s="26" t="s">
        <v>35</v>
      </c>
      <c r="B22" s="28">
        <v>1.67</v>
      </c>
      <c r="C22" s="28"/>
      <c r="D22" s="28"/>
      <c r="E22" s="28"/>
      <c r="F22" s="31"/>
    </row>
    <row r="23" spans="1:13" ht="16.5" customHeight="1" thickBot="1" x14ac:dyDescent="0.3">
      <c r="A23" s="32" t="s">
        <v>14</v>
      </c>
      <c r="B23" s="33">
        <f>SUM(B19:B22)</f>
        <v>144.75999999999996</v>
      </c>
      <c r="C23" s="33">
        <f t="shared" ref="C23:D23" si="1">SUM(C19:C22)</f>
        <v>258.37</v>
      </c>
      <c r="D23" s="33">
        <f t="shared" si="1"/>
        <v>193.12</v>
      </c>
      <c r="E23" s="33">
        <f>D23-C23</f>
        <v>-65.25</v>
      </c>
      <c r="F23" s="34">
        <f>IF(C23=0,"N/A  ",E23/C23)</f>
        <v>-0.25254480009289004</v>
      </c>
      <c r="I23" s="3"/>
    </row>
    <row r="24" spans="1:13" ht="19.95" customHeight="1" x14ac:dyDescent="0.25">
      <c r="A24" s="37" t="s">
        <v>13</v>
      </c>
      <c r="B24" s="38"/>
      <c r="C24" s="25"/>
      <c r="D24" s="25"/>
      <c r="E24" s="25"/>
      <c r="F24" s="39"/>
      <c r="G24" s="3"/>
    </row>
    <row r="25" spans="1:13" ht="18" customHeight="1" x14ac:dyDescent="0.25">
      <c r="A25" s="1" t="s">
        <v>12</v>
      </c>
      <c r="B25" s="25">
        <v>325</v>
      </c>
      <c r="C25" s="25">
        <v>330</v>
      </c>
      <c r="D25" s="25">
        <v>373.02</v>
      </c>
      <c r="E25" s="25">
        <f>D25-C25</f>
        <v>43.019999999999982</v>
      </c>
      <c r="F25" s="27">
        <f>IF(C25=0,"N/A  ",E25/C25)</f>
        <v>0.13036363636363632</v>
      </c>
      <c r="G25" s="8"/>
    </row>
    <row r="26" spans="1:13" ht="18" customHeight="1" x14ac:dyDescent="0.25">
      <c r="A26" s="1" t="s">
        <v>1</v>
      </c>
      <c r="B26" s="28">
        <v>0</v>
      </c>
      <c r="C26" s="28">
        <f>B27*-1</f>
        <v>18.11</v>
      </c>
      <c r="D26" s="25"/>
      <c r="E26" s="28">
        <f>D26-C26</f>
        <v>-18.11</v>
      </c>
      <c r="F26" s="27"/>
      <c r="G26" s="8"/>
    </row>
    <row r="27" spans="1:13" ht="18" customHeight="1" x14ac:dyDescent="0.25">
      <c r="A27" s="1" t="s">
        <v>2</v>
      </c>
      <c r="B27" s="28">
        <v>-18.11</v>
      </c>
      <c r="C27" s="25"/>
      <c r="D27" s="25"/>
      <c r="E27" s="25"/>
      <c r="F27" s="27"/>
      <c r="G27" s="8"/>
    </row>
    <row r="28" spans="1:13" ht="15" customHeight="1" x14ac:dyDescent="0.25">
      <c r="A28" s="40" t="s">
        <v>35</v>
      </c>
      <c r="B28" s="36">
        <v>-0.33</v>
      </c>
      <c r="C28" s="36"/>
      <c r="D28" s="36"/>
      <c r="E28" s="36"/>
      <c r="F28" s="31"/>
    </row>
    <row r="29" spans="1:13" ht="16.5" customHeight="1" thickBot="1" x14ac:dyDescent="0.3">
      <c r="A29" s="32" t="s">
        <v>14</v>
      </c>
      <c r="B29" s="33">
        <f>SUM(B25:B28)</f>
        <v>306.56</v>
      </c>
      <c r="C29" s="33">
        <f t="shared" ref="C29:D29" si="2">SUM(C25:C28)</f>
        <v>348.11</v>
      </c>
      <c r="D29" s="33">
        <f t="shared" si="2"/>
        <v>373.02</v>
      </c>
      <c r="E29" s="33">
        <f>D29-C29</f>
        <v>24.909999999999968</v>
      </c>
      <c r="F29" s="34">
        <f>IF(C29=0,"N/A  ",E29/C29)</f>
        <v>7.1557840912355189E-2</v>
      </c>
    </row>
    <row r="30" spans="1:13" ht="19.95" customHeight="1" x14ac:dyDescent="0.25">
      <c r="A30" s="21" t="s">
        <v>4</v>
      </c>
      <c r="B30" s="10"/>
      <c r="C30" s="11"/>
      <c r="D30" s="11"/>
      <c r="E30" s="11"/>
      <c r="F30" s="11"/>
    </row>
    <row r="31" spans="1:13" ht="13.2" x14ac:dyDescent="0.25">
      <c r="A31" s="1" t="s">
        <v>12</v>
      </c>
      <c r="B31" s="25">
        <v>4.37</v>
      </c>
      <c r="C31" s="25">
        <v>4.37</v>
      </c>
      <c r="D31" s="25">
        <v>4.38</v>
      </c>
      <c r="E31" s="25">
        <f>D31-C31</f>
        <v>9.9999999999997868E-3</v>
      </c>
      <c r="F31" s="27">
        <f>IF(C31=0,"N/A  ",E31/C31)</f>
        <v>2.2883295194507519E-3</v>
      </c>
    </row>
    <row r="32" spans="1:13" ht="15.75" customHeight="1" x14ac:dyDescent="0.25">
      <c r="A32" s="26" t="s">
        <v>22</v>
      </c>
      <c r="B32" s="41">
        <v>-0.22</v>
      </c>
      <c r="C32" s="28"/>
      <c r="D32" s="28"/>
      <c r="E32" s="28"/>
      <c r="F32" s="31"/>
    </row>
    <row r="33" spans="1:11" ht="16.5" customHeight="1" thickBot="1" x14ac:dyDescent="0.3">
      <c r="A33" s="32" t="s">
        <v>14</v>
      </c>
      <c r="B33" s="33">
        <f>SUM(B31:B32)</f>
        <v>4.1500000000000004</v>
      </c>
      <c r="C33" s="33">
        <f>SUM(C31:C32)</f>
        <v>4.37</v>
      </c>
      <c r="D33" s="33">
        <f>SUM(D31:D32)</f>
        <v>4.38</v>
      </c>
      <c r="E33" s="33">
        <f>D33-C33</f>
        <v>9.9999999999997868E-3</v>
      </c>
      <c r="F33" s="34">
        <f>IF(C33=0,"N/A  ",E33/C33)</f>
        <v>2.2883295194507519E-3</v>
      </c>
    </row>
    <row r="34" spans="1:11" ht="19.95" customHeight="1" x14ac:dyDescent="0.25">
      <c r="A34" s="21" t="s">
        <v>5</v>
      </c>
      <c r="B34" s="42"/>
      <c r="K34" s="1" t="s">
        <v>17</v>
      </c>
    </row>
    <row r="35" spans="1:11" ht="17.25" customHeight="1" x14ac:dyDescent="0.25">
      <c r="A35" s="1" t="s">
        <v>12</v>
      </c>
      <c r="B35" s="25">
        <v>14.43</v>
      </c>
      <c r="C35" s="25">
        <v>15.16</v>
      </c>
      <c r="D35" s="25">
        <v>15.2</v>
      </c>
      <c r="E35" s="25">
        <f>D35-C35</f>
        <v>3.9999999999999147E-2</v>
      </c>
      <c r="F35" s="27">
        <f>IF(C35=0,"N/A  ",E35/C35)</f>
        <v>2.6385224274405768E-3</v>
      </c>
    </row>
    <row r="36" spans="1:11" ht="15.75" customHeight="1" x14ac:dyDescent="0.25">
      <c r="A36" s="26" t="s">
        <v>1</v>
      </c>
      <c r="B36" s="41">
        <v>0.4</v>
      </c>
      <c r="C36" s="28">
        <f>B37*-1</f>
        <v>0.17</v>
      </c>
      <c r="D36" s="28"/>
      <c r="E36" s="28">
        <f>D36-C36</f>
        <v>-0.17</v>
      </c>
      <c r="F36" s="31"/>
    </row>
    <row r="37" spans="1:11" ht="15.75" customHeight="1" x14ac:dyDescent="0.25">
      <c r="A37" s="26" t="s">
        <v>2</v>
      </c>
      <c r="B37" s="28">
        <v>-0.17</v>
      </c>
      <c r="C37" s="28"/>
      <c r="D37" s="28"/>
      <c r="E37" s="28"/>
      <c r="F37" s="31"/>
    </row>
    <row r="38" spans="1:11" ht="15.75" customHeight="1" x14ac:dyDescent="0.25">
      <c r="A38" s="26" t="s">
        <v>35</v>
      </c>
      <c r="B38" s="28">
        <v>-0.06</v>
      </c>
      <c r="C38" s="28"/>
      <c r="D38" s="28"/>
      <c r="E38" s="28"/>
      <c r="F38" s="31"/>
      <c r="H38" s="1" t="s">
        <v>17</v>
      </c>
    </row>
    <row r="39" spans="1:11" ht="16.5" customHeight="1" thickBot="1" x14ac:dyDescent="0.3">
      <c r="A39" s="43" t="s">
        <v>14</v>
      </c>
      <c r="B39" s="44">
        <f>SUM(B35:B38)</f>
        <v>14.6</v>
      </c>
      <c r="C39" s="44">
        <f t="shared" ref="C39:D39" si="3">SUM(C35:C38)</f>
        <v>15.33</v>
      </c>
      <c r="D39" s="44">
        <f t="shared" si="3"/>
        <v>15.2</v>
      </c>
      <c r="E39" s="44">
        <f>D39-C39</f>
        <v>-0.13000000000000078</v>
      </c>
      <c r="F39" s="45">
        <f>IF(C39=0,"N/A  ",E39/C39)</f>
        <v>-8.480104370515381E-3</v>
      </c>
      <c r="H39" s="3"/>
    </row>
    <row r="40" spans="1:11" ht="19.95" customHeight="1" thickTop="1" thickBot="1" x14ac:dyDescent="0.3">
      <c r="A40" s="46" t="s">
        <v>15</v>
      </c>
      <c r="B40" s="47">
        <f>+B39+B29+B23+B17+B11+B33</f>
        <v>7397.9730000000009</v>
      </c>
      <c r="C40" s="47">
        <f>+C39+C29+C23+C17+C11+C33</f>
        <v>7552.54</v>
      </c>
      <c r="D40" s="47">
        <f>+D39+D29+D23+D17+D11+D33</f>
        <v>7564.02</v>
      </c>
      <c r="E40" s="47">
        <f>D40-C40</f>
        <v>11.480000000000473</v>
      </c>
      <c r="F40" s="48">
        <f>IF(C40=0,"N/A  ",E40/C40)</f>
        <v>1.5200184308855661E-3</v>
      </c>
      <c r="G40" s="3"/>
    </row>
    <row r="41" spans="1:11" ht="15" customHeight="1" thickTop="1" x14ac:dyDescent="0.25">
      <c r="A41" s="49" t="s">
        <v>7</v>
      </c>
      <c r="B41" s="50"/>
      <c r="C41" s="50"/>
      <c r="D41" s="50"/>
      <c r="E41" s="50"/>
      <c r="F41" s="12"/>
    </row>
    <row r="42" spans="1:11" ht="11.25" customHeight="1" x14ac:dyDescent="0.25">
      <c r="A42" s="78" t="s">
        <v>36</v>
      </c>
      <c r="B42" s="78"/>
      <c r="C42" s="78"/>
      <c r="D42" s="78"/>
      <c r="E42" s="78"/>
      <c r="F42" s="78"/>
    </row>
    <row r="43" spans="1:11" ht="7.95" customHeight="1" x14ac:dyDescent="0.25">
      <c r="A43" s="51"/>
      <c r="B43" s="51"/>
      <c r="C43" s="51"/>
      <c r="D43" s="51"/>
      <c r="E43" s="51"/>
      <c r="F43" s="51"/>
    </row>
    <row r="44" spans="1:11" ht="11.25" customHeight="1" x14ac:dyDescent="0.25">
      <c r="A44" s="52"/>
      <c r="B44" s="53"/>
      <c r="C44" s="53"/>
      <c r="D44" s="53"/>
      <c r="E44" s="53"/>
      <c r="F44" s="54"/>
    </row>
    <row r="45" spans="1:11" ht="18" customHeight="1" x14ac:dyDescent="0.3">
      <c r="A45" s="74" t="s">
        <v>30</v>
      </c>
      <c r="B45" s="74"/>
      <c r="C45" s="74"/>
      <c r="D45" s="74"/>
      <c r="E45" s="74"/>
      <c r="F45" s="74"/>
    </row>
    <row r="46" spans="1:11" ht="15" customHeight="1" thickBot="1" x14ac:dyDescent="0.3">
      <c r="A46" s="79" t="s">
        <v>25</v>
      </c>
      <c r="B46" s="79"/>
      <c r="C46" s="79"/>
      <c r="D46" s="79"/>
      <c r="E46" s="79"/>
      <c r="F46" s="79"/>
    </row>
    <row r="47" spans="1:11" ht="31.5" customHeight="1" thickTop="1" x14ac:dyDescent="0.25">
      <c r="A47" s="55"/>
      <c r="B47" s="14"/>
      <c r="C47" s="15"/>
      <c r="D47" s="16"/>
      <c r="E47" s="80" t="s">
        <v>18</v>
      </c>
      <c r="F47" s="80"/>
      <c r="J47" s="1" t="s">
        <v>17</v>
      </c>
    </row>
    <row r="48" spans="1:11" ht="11.25" customHeight="1" x14ac:dyDescent="0.25">
      <c r="A48" s="55"/>
      <c r="B48" s="16" t="s">
        <v>26</v>
      </c>
      <c r="C48" s="16" t="s">
        <v>28</v>
      </c>
      <c r="D48" s="16" t="s">
        <v>31</v>
      </c>
      <c r="E48" s="77" t="s">
        <v>32</v>
      </c>
      <c r="F48" s="77"/>
    </row>
    <row r="49" spans="1:15" ht="12" customHeight="1" x14ac:dyDescent="0.25">
      <c r="A49" s="17"/>
      <c r="B49" s="18" t="s">
        <v>8</v>
      </c>
      <c r="C49" s="18" t="s">
        <v>20</v>
      </c>
      <c r="D49" s="18" t="s">
        <v>9</v>
      </c>
      <c r="E49" s="18" t="s">
        <v>10</v>
      </c>
      <c r="F49" s="56" t="s">
        <v>11</v>
      </c>
    </row>
    <row r="50" spans="1:15" ht="22.5" customHeight="1" x14ac:dyDescent="0.25">
      <c r="A50" s="21" t="s">
        <v>33</v>
      </c>
      <c r="B50" s="38"/>
      <c r="C50" s="25"/>
      <c r="D50" s="25"/>
      <c r="E50" s="25"/>
      <c r="F50" s="39"/>
    </row>
    <row r="51" spans="1:15" ht="27" customHeight="1" x14ac:dyDescent="0.25">
      <c r="A51" s="57" t="s">
        <v>37</v>
      </c>
      <c r="B51" s="25">
        <v>0</v>
      </c>
      <c r="C51" s="25">
        <v>0</v>
      </c>
      <c r="D51" s="25">
        <v>346.01</v>
      </c>
      <c r="E51" s="25">
        <f>D51-C51</f>
        <v>346.01</v>
      </c>
      <c r="F51" s="27" t="str">
        <f>IF(C51=0,"N/A  ",E51/C51)</f>
        <v xml:space="preserve">N/A  </v>
      </c>
    </row>
    <row r="52" spans="1:15" ht="15.75" customHeight="1" x14ac:dyDescent="0.25">
      <c r="A52" s="58" t="s">
        <v>1</v>
      </c>
      <c r="B52" s="28">
        <v>0</v>
      </c>
      <c r="C52" s="28">
        <f>B55*-1</f>
        <v>0</v>
      </c>
      <c r="D52" s="28"/>
      <c r="E52" s="28">
        <f>D52-C52</f>
        <v>0</v>
      </c>
      <c r="F52" s="31"/>
    </row>
    <row r="53" spans="1:15" ht="15.75" customHeight="1" x14ac:dyDescent="0.25">
      <c r="A53" s="58" t="s">
        <v>29</v>
      </c>
      <c r="B53" s="28">
        <v>0</v>
      </c>
      <c r="C53" s="28">
        <v>0</v>
      </c>
      <c r="D53" s="28"/>
      <c r="E53" s="28"/>
      <c r="F53" s="31"/>
    </row>
    <row r="54" spans="1:15" ht="15.75" customHeight="1" x14ac:dyDescent="0.25">
      <c r="A54" s="58" t="s">
        <v>27</v>
      </c>
      <c r="B54" s="28">
        <v>0</v>
      </c>
      <c r="C54" s="28"/>
      <c r="D54" s="28"/>
      <c r="E54" s="28"/>
      <c r="F54" s="31"/>
    </row>
    <row r="55" spans="1:15" ht="15.75" customHeight="1" x14ac:dyDescent="0.25">
      <c r="A55" s="26" t="s">
        <v>2</v>
      </c>
      <c r="B55" s="28">
        <v>0</v>
      </c>
      <c r="C55" s="28"/>
      <c r="D55" s="28"/>
      <c r="E55" s="28"/>
      <c r="F55" s="31"/>
    </row>
    <row r="56" spans="1:15" ht="15.75" customHeight="1" x14ac:dyDescent="0.25">
      <c r="A56" s="26" t="s">
        <v>35</v>
      </c>
      <c r="B56" s="41">
        <v>0</v>
      </c>
      <c r="C56" s="28"/>
      <c r="D56" s="28"/>
      <c r="E56" s="28"/>
      <c r="F56" s="31"/>
      <c r="I56" s="3"/>
      <c r="K56" s="1" t="s">
        <v>17</v>
      </c>
      <c r="O56" s="1" t="s">
        <v>17</v>
      </c>
    </row>
    <row r="57" spans="1:15" ht="16.5" customHeight="1" thickBot="1" x14ac:dyDescent="0.3">
      <c r="A57" s="32" t="s">
        <v>14</v>
      </c>
      <c r="B57" s="33">
        <f>SUM(B51:B56)</f>
        <v>0</v>
      </c>
      <c r="C57" s="33">
        <f>SUM(C51:C56)</f>
        <v>0</v>
      </c>
      <c r="D57" s="33">
        <f>SUM(D51:D56)</f>
        <v>346.01</v>
      </c>
      <c r="E57" s="33">
        <f>D57-C57</f>
        <v>346.01</v>
      </c>
      <c r="F57" s="34" t="str">
        <f>IF(C57=0,"N/A  ",E57/C57)</f>
        <v xml:space="preserve">N/A  </v>
      </c>
      <c r="H57" s="3"/>
    </row>
    <row r="58" spans="1:15" ht="16.5" customHeight="1" x14ac:dyDescent="0.25">
      <c r="A58" s="55"/>
      <c r="B58" s="59"/>
      <c r="C58" s="25"/>
      <c r="D58" s="59"/>
      <c r="E58" s="59"/>
      <c r="F58" s="39"/>
      <c r="H58" s="3"/>
    </row>
    <row r="59" spans="1:15" ht="22.5" customHeight="1" x14ac:dyDescent="0.25">
      <c r="A59" s="21" t="s">
        <v>34</v>
      </c>
      <c r="B59" s="38"/>
      <c r="C59" s="25"/>
      <c r="D59" s="25"/>
      <c r="E59" s="25"/>
      <c r="F59" s="39"/>
    </row>
    <row r="60" spans="1:15" ht="27" customHeight="1" x14ac:dyDescent="0.25">
      <c r="A60" s="57" t="s">
        <v>37</v>
      </c>
      <c r="B60" s="25">
        <v>0</v>
      </c>
      <c r="C60" s="25">
        <v>0</v>
      </c>
      <c r="D60" s="25">
        <v>53.99</v>
      </c>
      <c r="E60" s="25">
        <f>D60-C60</f>
        <v>53.99</v>
      </c>
      <c r="F60" s="27" t="str">
        <f>IF(C60=0,"N/A  ",E60/C60)</f>
        <v xml:space="preserve">N/A  </v>
      </c>
    </row>
    <row r="61" spans="1:15" ht="15.75" customHeight="1" x14ac:dyDescent="0.25">
      <c r="A61" s="58" t="s">
        <v>1</v>
      </c>
      <c r="B61" s="28">
        <v>0</v>
      </c>
      <c r="C61" s="28">
        <v>0</v>
      </c>
      <c r="D61" s="28"/>
      <c r="E61" s="28">
        <f>D61-C61</f>
        <v>0</v>
      </c>
      <c r="F61" s="31"/>
    </row>
    <row r="62" spans="1:15" ht="15.75" customHeight="1" x14ac:dyDescent="0.25">
      <c r="A62" s="58" t="s">
        <v>29</v>
      </c>
      <c r="B62" s="28">
        <v>0</v>
      </c>
      <c r="C62" s="28">
        <v>0</v>
      </c>
      <c r="D62" s="28"/>
      <c r="E62" s="28"/>
      <c r="F62" s="31"/>
    </row>
    <row r="63" spans="1:15" ht="15.75" customHeight="1" x14ac:dyDescent="0.25">
      <c r="A63" s="58" t="s">
        <v>27</v>
      </c>
      <c r="B63" s="28">
        <v>0</v>
      </c>
      <c r="C63" s="28"/>
      <c r="D63" s="28"/>
      <c r="E63" s="28"/>
      <c r="F63" s="31"/>
    </row>
    <row r="64" spans="1:15" ht="15.75" customHeight="1" x14ac:dyDescent="0.25">
      <c r="A64" s="26" t="s">
        <v>2</v>
      </c>
      <c r="B64" s="28">
        <v>0</v>
      </c>
      <c r="C64" s="28"/>
      <c r="D64" s="28"/>
      <c r="E64" s="28"/>
      <c r="F64" s="31"/>
    </row>
    <row r="65" spans="1:15" ht="15.75" customHeight="1" x14ac:dyDescent="0.25">
      <c r="A65" s="26" t="s">
        <v>35</v>
      </c>
      <c r="B65" s="41">
        <v>0</v>
      </c>
      <c r="C65" s="28"/>
      <c r="D65" s="28"/>
      <c r="E65" s="28"/>
      <c r="F65" s="31"/>
      <c r="I65" s="3"/>
      <c r="K65" s="1" t="s">
        <v>17</v>
      </c>
      <c r="O65" s="1" t="s">
        <v>17</v>
      </c>
    </row>
    <row r="66" spans="1:15" ht="16.5" customHeight="1" thickBot="1" x14ac:dyDescent="0.3">
      <c r="A66" s="32" t="s">
        <v>14</v>
      </c>
      <c r="B66" s="33">
        <f>SUM(B60:B65)</f>
        <v>0</v>
      </c>
      <c r="C66" s="33">
        <f>SUM(C60:C65)</f>
        <v>0</v>
      </c>
      <c r="D66" s="33">
        <f>SUM(D60:D65)</f>
        <v>53.99</v>
      </c>
      <c r="E66" s="33">
        <f>D66-C66</f>
        <v>53.99</v>
      </c>
      <c r="F66" s="34" t="str">
        <f>IF(C66=0,"N/A  ",E66/C66)</f>
        <v xml:space="preserve">N/A  </v>
      </c>
      <c r="H66" s="3"/>
    </row>
    <row r="67" spans="1:15" ht="16.5" customHeight="1" x14ac:dyDescent="0.25">
      <c r="A67" s="55"/>
      <c r="B67" s="59"/>
      <c r="C67" s="25"/>
      <c r="D67" s="59"/>
      <c r="E67" s="59"/>
      <c r="F67" s="39"/>
      <c r="H67" s="3"/>
    </row>
    <row r="68" spans="1:15" ht="22.5" customHeight="1" x14ac:dyDescent="0.25">
      <c r="A68" s="21" t="s">
        <v>16</v>
      </c>
      <c r="B68" s="38"/>
      <c r="C68" s="25"/>
      <c r="D68" s="25"/>
      <c r="E68" s="25"/>
      <c r="F68" s="39"/>
    </row>
    <row r="69" spans="1:15" ht="27" customHeight="1" x14ac:dyDescent="0.25">
      <c r="A69" s="57" t="s">
        <v>23</v>
      </c>
      <c r="B69" s="25">
        <v>140.76</v>
      </c>
      <c r="C69" s="25">
        <v>100</v>
      </c>
      <c r="D69" s="25">
        <v>100</v>
      </c>
      <c r="E69" s="25">
        <f>D69-C69</f>
        <v>0</v>
      </c>
      <c r="F69" s="27">
        <f>IF(C69=0,"N/A  ",E69/C69)</f>
        <v>0</v>
      </c>
    </row>
    <row r="70" spans="1:15" ht="15.75" customHeight="1" x14ac:dyDescent="0.25">
      <c r="A70" s="58" t="s">
        <v>1</v>
      </c>
      <c r="B70" s="28">
        <v>108.35</v>
      </c>
      <c r="C70" s="28">
        <f>B73*-1</f>
        <v>116.02</v>
      </c>
      <c r="D70" s="28"/>
      <c r="E70" s="28">
        <f>D70-C70</f>
        <v>-116.02</v>
      </c>
      <c r="F70" s="31"/>
    </row>
    <row r="71" spans="1:15" ht="15.75" customHeight="1" x14ac:dyDescent="0.25">
      <c r="A71" s="58" t="s">
        <v>29</v>
      </c>
      <c r="B71" s="28">
        <v>9.5399999999999991</v>
      </c>
      <c r="C71" s="28">
        <v>7.3</v>
      </c>
      <c r="D71" s="28"/>
      <c r="E71" s="28">
        <f>D71-C71</f>
        <v>-7.3</v>
      </c>
      <c r="F71" s="31"/>
    </row>
    <row r="72" spans="1:15" ht="15.75" customHeight="1" x14ac:dyDescent="0.25">
      <c r="A72" s="58" t="s">
        <v>27</v>
      </c>
      <c r="B72" s="28">
        <v>-7.3</v>
      </c>
      <c r="C72" s="28"/>
      <c r="D72" s="28"/>
      <c r="E72" s="28"/>
      <c r="F72" s="31"/>
    </row>
    <row r="73" spans="1:15" ht="15.75" customHeight="1" x14ac:dyDescent="0.25">
      <c r="A73" s="26" t="s">
        <v>2</v>
      </c>
      <c r="B73" s="28">
        <v>-116.02</v>
      </c>
      <c r="C73" s="28"/>
      <c r="D73" s="28"/>
      <c r="E73" s="28"/>
      <c r="F73" s="31"/>
    </row>
    <row r="74" spans="1:15" ht="15.75" customHeight="1" x14ac:dyDescent="0.25">
      <c r="A74" s="26" t="s">
        <v>35</v>
      </c>
      <c r="B74" s="41">
        <v>3.84</v>
      </c>
      <c r="C74" s="28"/>
      <c r="D74" s="28"/>
      <c r="E74" s="28"/>
      <c r="F74" s="31"/>
      <c r="I74" s="3"/>
      <c r="K74" s="1" t="s">
        <v>17</v>
      </c>
      <c r="O74" s="1" t="s">
        <v>17</v>
      </c>
    </row>
    <row r="75" spans="1:15" ht="16.5" customHeight="1" thickBot="1" x14ac:dyDescent="0.3">
      <c r="A75" s="32" t="s">
        <v>14</v>
      </c>
      <c r="B75" s="33">
        <f>SUM(B69:B74)</f>
        <v>139.16999999999999</v>
      </c>
      <c r="C75" s="33">
        <f>SUM(C69:C74)</f>
        <v>223.32</v>
      </c>
      <c r="D75" s="33">
        <f>SUM(D69:D74)</f>
        <v>100</v>
      </c>
      <c r="E75" s="33">
        <f>D75-C75</f>
        <v>-123.32</v>
      </c>
      <c r="F75" s="34">
        <f>IF(C75=0,"N/A  ",E75/C75)</f>
        <v>-0.55221207236252912</v>
      </c>
      <c r="H75" s="3"/>
    </row>
    <row r="76" spans="1:15" ht="16.5" customHeight="1" x14ac:dyDescent="0.25">
      <c r="A76" s="55"/>
      <c r="B76" s="59"/>
      <c r="C76" s="25"/>
      <c r="D76" s="59"/>
      <c r="E76" s="59"/>
      <c r="F76" s="39"/>
      <c r="H76" s="3"/>
    </row>
    <row r="77" spans="1:15" ht="20.25" customHeight="1" x14ac:dyDescent="0.25">
      <c r="A77" s="21" t="s">
        <v>21</v>
      </c>
      <c r="B77" s="38"/>
      <c r="C77" s="25"/>
      <c r="D77" s="25"/>
      <c r="E77" s="25"/>
      <c r="F77" s="39"/>
    </row>
    <row r="78" spans="1:15" ht="15.75" customHeight="1" x14ac:dyDescent="0.25">
      <c r="A78" s="1" t="s">
        <v>24</v>
      </c>
      <c r="B78" s="25">
        <v>34.869999999999997</v>
      </c>
      <c r="C78" s="25">
        <v>35</v>
      </c>
      <c r="D78" s="25">
        <v>35</v>
      </c>
      <c r="E78" s="25">
        <f>D78-C78</f>
        <v>0</v>
      </c>
      <c r="F78" s="27">
        <f>IF(C78=0,"N/A  ",E78/C78)</f>
        <v>0</v>
      </c>
    </row>
    <row r="79" spans="1:15" ht="15.75" customHeight="1" x14ac:dyDescent="0.25">
      <c r="A79" s="26" t="s">
        <v>1</v>
      </c>
      <c r="B79" s="28">
        <v>27.85</v>
      </c>
      <c r="C79" s="28">
        <f>B80*-1</f>
        <v>29.12</v>
      </c>
      <c r="D79" s="28"/>
      <c r="E79" s="28">
        <f>D79-C79</f>
        <v>-29.12</v>
      </c>
      <c r="F79" s="31"/>
      <c r="H79" s="1" t="s">
        <v>17</v>
      </c>
    </row>
    <row r="80" spans="1:15" ht="15.75" customHeight="1" x14ac:dyDescent="0.25">
      <c r="A80" s="26" t="s">
        <v>2</v>
      </c>
      <c r="B80" s="28">
        <v>-29.12</v>
      </c>
      <c r="C80" s="28"/>
      <c r="D80" s="28"/>
      <c r="E80" s="28"/>
      <c r="F80" s="31"/>
    </row>
    <row r="81" spans="1:15" ht="15.75" customHeight="1" x14ac:dyDescent="0.25">
      <c r="A81" s="26" t="s">
        <v>35</v>
      </c>
      <c r="B81" s="41">
        <v>1.21</v>
      </c>
      <c r="C81" s="28"/>
      <c r="D81" s="28"/>
      <c r="E81" s="28"/>
      <c r="F81" s="31"/>
      <c r="O81" s="1" t="s">
        <v>17</v>
      </c>
    </row>
    <row r="82" spans="1:15" ht="16.5" customHeight="1" thickBot="1" x14ac:dyDescent="0.3">
      <c r="A82" s="60" t="s">
        <v>14</v>
      </c>
      <c r="B82" s="44">
        <f>SUM(B78:B81)</f>
        <v>34.809999999999995</v>
      </c>
      <c r="C82" s="44">
        <f>SUM(C78:C81)</f>
        <v>64.12</v>
      </c>
      <c r="D82" s="44">
        <f>SUM(D78:D81)</f>
        <v>35</v>
      </c>
      <c r="E82" s="44">
        <f>D82-C82</f>
        <v>-29.120000000000005</v>
      </c>
      <c r="F82" s="61">
        <f>IF(C82=0,"N/A  ",E82/C82)</f>
        <v>-0.45414847161572058</v>
      </c>
      <c r="H82" s="3"/>
    </row>
    <row r="83" spans="1:15" ht="30" customHeight="1" thickTop="1" thickBot="1" x14ac:dyDescent="0.3">
      <c r="A83" s="62" t="s">
        <v>6</v>
      </c>
      <c r="B83" s="63">
        <f>B40+B57+B66+B75+B82</f>
        <v>7571.9530000000013</v>
      </c>
      <c r="C83" s="63">
        <f>C40+C57+C66+C75+C82</f>
        <v>7839.98</v>
      </c>
      <c r="D83" s="63">
        <f>D40+D57+D66+D75+D82</f>
        <v>8099.02</v>
      </c>
      <c r="E83" s="63">
        <f>D83-C83</f>
        <v>259.04000000000087</v>
      </c>
      <c r="F83" s="64">
        <f>IF(C83=0,"N/A  ",E83/C83)</f>
        <v>3.3040900614542498E-2</v>
      </c>
      <c r="G83" s="3"/>
    </row>
    <row r="84" spans="1:15" ht="12.75" customHeight="1" x14ac:dyDescent="0.25">
      <c r="A84" s="65" t="s">
        <v>7</v>
      </c>
      <c r="B84" s="66"/>
      <c r="C84" s="66"/>
      <c r="D84" s="66"/>
      <c r="E84" s="50"/>
      <c r="F84" s="12"/>
    </row>
    <row r="85" spans="1:15" ht="11.25" customHeight="1" x14ac:dyDescent="0.25">
      <c r="A85" s="78" t="s">
        <v>36</v>
      </c>
      <c r="B85" s="81"/>
      <c r="C85" s="81"/>
      <c r="D85" s="81"/>
      <c r="E85" s="81"/>
      <c r="F85" s="81"/>
    </row>
    <row r="86" spans="1:15" ht="15.75" customHeight="1" x14ac:dyDescent="0.25">
      <c r="A86" s="82"/>
      <c r="B86" s="82"/>
      <c r="C86" s="82"/>
      <c r="D86" s="82"/>
      <c r="E86" s="82"/>
      <c r="F86" s="82"/>
    </row>
    <row r="87" spans="1:15" ht="15.75" customHeight="1" x14ac:dyDescent="0.25">
      <c r="A87" s="72"/>
      <c r="B87" s="73"/>
      <c r="C87" s="73"/>
      <c r="D87" s="73"/>
      <c r="E87" s="73"/>
    </row>
    <row r="88" spans="1:15" ht="15.75" customHeight="1" x14ac:dyDescent="0.25">
      <c r="A88" s="73"/>
      <c r="B88" s="73"/>
      <c r="C88" s="73"/>
      <c r="D88" s="73"/>
      <c r="E88" s="73"/>
    </row>
    <row r="90" spans="1:15" ht="15.75" customHeight="1" x14ac:dyDescent="0.25">
      <c r="B90" s="3"/>
    </row>
    <row r="92" spans="1:15" ht="15.75" customHeight="1" x14ac:dyDescent="0.25">
      <c r="C92" s="3"/>
    </row>
    <row r="94" spans="1:15" ht="15.75" customHeight="1" x14ac:dyDescent="0.25">
      <c r="C94" s="3"/>
    </row>
  </sheetData>
  <mergeCells count="12">
    <mergeCell ref="A87:E88"/>
    <mergeCell ref="A1:F1"/>
    <mergeCell ref="A2:F2"/>
    <mergeCell ref="E3:F3"/>
    <mergeCell ref="E4:F4"/>
    <mergeCell ref="A42:F42"/>
    <mergeCell ref="A45:F45"/>
    <mergeCell ref="A46:F46"/>
    <mergeCell ref="E47:F47"/>
    <mergeCell ref="E48:F48"/>
    <mergeCell ref="A85:F85"/>
    <mergeCell ref="A86:F86"/>
  </mergeCells>
  <printOptions horizontalCentered="1"/>
  <pageMargins left="0.75" right="0.75" top="1" bottom="1" header="0.7" footer="0.7"/>
  <pageSetup scale="70" firstPageNumber="5" orientation="portrait" useFirstPageNumber="1" horizontalDpi="300" verticalDpi="300" r:id="rId1"/>
  <headerFooter scaleWithDoc="0" alignWithMargins="0">
    <oddFooter>&amp;C&amp;"Times New Roman,Regular"Technical Info - &amp;P</oddFooter>
  </headerFooter>
  <rowBreaks count="1" manualBreakCount="1">
    <brk id="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of Budgetary Resources,</vt:lpstr>
      <vt:lpstr>'Summary of Budgetary Resources,'!Print_Area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THIGGINS</dc:creator>
  <cp:lastModifiedBy>Jones, Thomas J</cp:lastModifiedBy>
  <cp:lastPrinted>2016-02-05T21:36:57Z</cp:lastPrinted>
  <dcterms:created xsi:type="dcterms:W3CDTF">2005-01-28T19:52:18Z</dcterms:created>
  <dcterms:modified xsi:type="dcterms:W3CDTF">2016-02-06T00:03:08Z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