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H1B Financial Activities" sheetId="1" r:id="rId1"/>
  </sheets>
  <definedNames>
    <definedName name="_xlnm.Print_Area" localSheetId="0">'H1B Financial Activities'!$A$1:$K$14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H13" i="1"/>
  <c r="I5" i="1" s="1"/>
  <c r="I13" i="1" s="1"/>
  <c r="J5" i="1" s="1"/>
  <c r="J13" i="1" s="1"/>
  <c r="F13" i="1"/>
  <c r="E13" i="1"/>
  <c r="D13" i="1"/>
  <c r="B13" i="1"/>
  <c r="J12" i="1"/>
  <c r="K11" i="1"/>
  <c r="J11" i="1"/>
  <c r="I11" i="1"/>
  <c r="H11" i="1"/>
  <c r="G11" i="1"/>
  <c r="G13" i="1" s="1"/>
  <c r="F11" i="1"/>
  <c r="E11" i="1"/>
  <c r="D11" i="1"/>
  <c r="C11" i="1"/>
  <c r="C13" i="1" s="1"/>
  <c r="B11" i="1"/>
</calcChain>
</file>

<file path=xl/sharedStrings.xml><?xml version="1.0" encoding="utf-8"?>
<sst xmlns="http://schemas.openxmlformats.org/spreadsheetml/2006/main" count="23" uniqueCount="23">
  <si>
    <t>(Dollars in Millions)</t>
  </si>
  <si>
    <t>H-1B Financial Activities from FY 2007 - FY 2016</t>
  </si>
  <si>
    <t>FY
2007</t>
  </si>
  <si>
    <t>FY
2008</t>
  </si>
  <si>
    <t>FY
2009</t>
  </si>
  <si>
    <t>FY
2010</t>
  </si>
  <si>
    <t>FY
2011</t>
  </si>
  <si>
    <t>FY
2012</t>
  </si>
  <si>
    <t>FY
2013</t>
  </si>
  <si>
    <t>FY
2014</t>
  </si>
  <si>
    <t>FY
2015</t>
  </si>
  <si>
    <t>FY
2016</t>
  </si>
  <si>
    <t>Receipts</t>
  </si>
  <si>
    <t>Unobligated Balance
   start of year</t>
  </si>
  <si>
    <t>Appropriation Previously unavailable (Sequestered)</t>
  </si>
  <si>
    <t>Appropriation Currently 
   unavailable (Sequestered)</t>
  </si>
  <si>
    <t>Obligations incurred:</t>
  </si>
  <si>
    <r>
      <t>Scholarships in Science, Technology,
   Engineering, and Mathematics</t>
    </r>
    <r>
      <rPr>
        <vertAlign val="superscript"/>
        <sz val="9"/>
        <rFont val="Arial"/>
        <family val="2"/>
      </rPr>
      <t>1</t>
    </r>
  </si>
  <si>
    <r>
      <t>Private-Public Partnership in K-12</t>
    </r>
    <r>
      <rPr>
        <vertAlign val="superscript"/>
        <sz val="9"/>
        <rFont val="Arial"/>
        <family val="2"/>
      </rPr>
      <t>1</t>
    </r>
  </si>
  <si>
    <t>Total Obligations</t>
  </si>
  <si>
    <t>Unallocated Recoveries</t>
  </si>
  <si>
    <t>Unobligated Balance
   end of year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</si>
  <si>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P.L. 108-447 directs that 10 percent of the H-1B Petitioner funds go toward K-12 activities involving private-publice partnerships in a range of areas such as materials development, student externships, and math and science teacher professional development.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</si>
</sst>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;\-#,##0.00;&quot;-&quot;??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0" fontId="8" fillId="2" borderId="0" xfId="0" applyFont="1" applyFill="1" applyBorder="1" applyAlignment="1">
      <alignment horizontal="left" wrapText="1"/>
    </xf>
    <xf numFmtId="164" fontId="8" fillId="2" borderId="0" xfId="3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top" wrapText="1"/>
    </xf>
    <xf numFmtId="2" fontId="5" fillId="2" borderId="0" xfId="0" applyNumberFormat="1" applyFont="1" applyFill="1" applyBorder="1" applyAlignment="1">
      <alignment vertical="top" wrapText="1"/>
    </xf>
    <xf numFmtId="2" fontId="5" fillId="2" borderId="0" xfId="0" applyNumberFormat="1" applyFont="1" applyFill="1" applyBorder="1" applyAlignment="1">
      <alignment vertical="top"/>
    </xf>
    <xf numFmtId="2" fontId="5" fillId="2" borderId="0" xfId="0" applyNumberFormat="1" applyFont="1" applyFill="1" applyAlignment="1">
      <alignment vertical="top"/>
    </xf>
    <xf numFmtId="0" fontId="0" fillId="2" borderId="0" xfId="0" applyFill="1"/>
    <xf numFmtId="0" fontId="2" fillId="2" borderId="0" xfId="0" applyFont="1" applyFill="1" applyBorder="1" applyAlignment="1">
      <alignment horizontal="left" vertical="top" wrapText="1" indent="1"/>
    </xf>
    <xf numFmtId="2" fontId="2" fillId="2" borderId="0" xfId="0" applyNumberFormat="1" applyFont="1" applyFill="1" applyBorder="1" applyAlignment="1">
      <alignment vertical="top" wrapText="1"/>
    </xf>
    <xf numFmtId="2" fontId="2" fillId="2" borderId="0" xfId="0" applyNumberFormat="1" applyFont="1" applyFill="1" applyBorder="1"/>
    <xf numFmtId="2" fontId="5" fillId="2" borderId="0" xfId="0" applyNumberFormat="1" applyFont="1" applyFill="1" applyBorder="1"/>
    <xf numFmtId="2" fontId="5" fillId="2" borderId="0" xfId="0" applyNumberFormat="1" applyFont="1" applyFill="1"/>
    <xf numFmtId="0" fontId="8" fillId="2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/>
    <xf numFmtId="164" fontId="6" fillId="2" borderId="1" xfId="0" applyNumberFormat="1" applyFont="1" applyFill="1" applyBorder="1"/>
    <xf numFmtId="0" fontId="2" fillId="2" borderId="0" xfId="0" applyFont="1" applyFill="1" applyBorder="1" applyAlignment="1">
      <alignment horizontal="left" wrapText="1"/>
    </xf>
    <xf numFmtId="165" fontId="2" fillId="2" borderId="0" xfId="0" applyNumberFormat="1" applyFont="1" applyFill="1" applyBorder="1" applyAlignment="1">
      <alignment horizontal="right" vertical="top"/>
    </xf>
    <xf numFmtId="164" fontId="8" fillId="2" borderId="1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2" xfId="0" applyBorder="1"/>
    <xf numFmtId="0" fontId="0" fillId="0" borderId="2" xfId="0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</cellXfs>
  <cellStyles count="10">
    <cellStyle name="Normal" xfId="0" builtinId="0"/>
    <cellStyle name="Normal 11 2" xfId="7"/>
    <cellStyle name="Normal 2" xfId="1"/>
    <cellStyle name="Normal 3" xfId="6"/>
    <cellStyle name="Normal 3 2" xfId="9"/>
    <cellStyle name="Normal 4" xfId="5"/>
    <cellStyle name="Normal 5" xfId="4"/>
    <cellStyle name="Percent" xfId="3" builtinId="5"/>
    <cellStyle name="Percent 2" xfId="2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tabSelected="1" workbookViewId="0">
      <selection activeCell="L9" sqref="L9"/>
    </sheetView>
  </sheetViews>
  <sheetFormatPr defaultRowHeight="14.4" x14ac:dyDescent="0.3"/>
  <cols>
    <col min="1" max="1" width="30.6640625" customWidth="1"/>
    <col min="2" max="11" width="8.33203125" customWidth="1"/>
  </cols>
  <sheetData>
    <row r="1" spans="1:11" ht="14.4" customHeight="1" x14ac:dyDescent="0.3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3.35" customHeight="1" thickBot="1" x14ac:dyDescent="0.3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40.049999999999997" customHeight="1" thickBot="1" x14ac:dyDescent="0.35">
      <c r="A3" s="27"/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9" t="s">
        <v>10</v>
      </c>
      <c r="K3" s="29" t="s">
        <v>11</v>
      </c>
    </row>
    <row r="4" spans="1:11" ht="13.65" customHeight="1" x14ac:dyDescent="0.3">
      <c r="A4" s="2" t="s">
        <v>12</v>
      </c>
      <c r="B4" s="3">
        <v>107.36</v>
      </c>
      <c r="C4" s="4">
        <v>104.43</v>
      </c>
      <c r="D4" s="4">
        <v>88.66</v>
      </c>
      <c r="E4" s="4">
        <v>91.22</v>
      </c>
      <c r="F4" s="4">
        <v>106.11</v>
      </c>
      <c r="G4" s="4">
        <v>128.99</v>
      </c>
      <c r="H4" s="4">
        <v>120.94</v>
      </c>
      <c r="I4" s="4">
        <v>132.49</v>
      </c>
      <c r="J4" s="4">
        <v>143</v>
      </c>
      <c r="K4" s="4">
        <v>138.79</v>
      </c>
    </row>
    <row r="5" spans="1:11" ht="25.8" customHeight="1" x14ac:dyDescent="0.3">
      <c r="A5" s="5" t="s">
        <v>13</v>
      </c>
      <c r="B5" s="6">
        <v>98.19</v>
      </c>
      <c r="C5" s="4">
        <v>63.37</v>
      </c>
      <c r="D5" s="4">
        <v>50.83</v>
      </c>
      <c r="E5" s="4">
        <v>52.62</v>
      </c>
      <c r="F5" s="4">
        <v>50.15</v>
      </c>
      <c r="G5" s="4">
        <v>60.93</v>
      </c>
      <c r="H5" s="4">
        <v>99.31</v>
      </c>
      <c r="I5" s="4">
        <f>H13</f>
        <v>104.756185</v>
      </c>
      <c r="J5" s="4">
        <f>I13</f>
        <v>108.34618500000003</v>
      </c>
      <c r="K5" s="4">
        <v>116.02</v>
      </c>
    </row>
    <row r="6" spans="1:11" ht="24.6" x14ac:dyDescent="0.3">
      <c r="A6" s="5" t="s">
        <v>14</v>
      </c>
      <c r="B6" s="6"/>
      <c r="C6" s="4"/>
      <c r="D6" s="4"/>
      <c r="E6" s="4"/>
      <c r="F6" s="4"/>
      <c r="G6" s="4"/>
      <c r="H6" s="4"/>
      <c r="I6" s="4">
        <v>5.0999999999999996</v>
      </c>
      <c r="J6" s="4">
        <v>9.5399999999999991</v>
      </c>
      <c r="K6" s="4">
        <v>7.3</v>
      </c>
    </row>
    <row r="7" spans="1:11" ht="24.6" x14ac:dyDescent="0.3">
      <c r="A7" s="5" t="s">
        <v>15</v>
      </c>
      <c r="B7" s="6"/>
      <c r="C7" s="4"/>
      <c r="D7" s="4"/>
      <c r="E7" s="4"/>
      <c r="F7" s="4"/>
      <c r="G7" s="4"/>
      <c r="H7" s="4"/>
      <c r="I7" s="4">
        <v>-9.5399999999999991</v>
      </c>
      <c r="J7" s="4">
        <v>-7.3</v>
      </c>
      <c r="K7" s="4">
        <v>-6.8</v>
      </c>
    </row>
    <row r="8" spans="1:11" x14ac:dyDescent="0.3">
      <c r="A8" s="7" t="s">
        <v>16</v>
      </c>
      <c r="B8" s="8"/>
      <c r="C8" s="9"/>
      <c r="D8" s="10"/>
      <c r="E8" s="10"/>
      <c r="F8" s="10"/>
      <c r="G8" s="10"/>
      <c r="H8" s="10"/>
      <c r="I8" s="10"/>
      <c r="J8" s="10"/>
      <c r="K8" s="11"/>
    </row>
    <row r="9" spans="1:11" ht="24.6" x14ac:dyDescent="0.3">
      <c r="A9" s="12" t="s">
        <v>17</v>
      </c>
      <c r="B9" s="13">
        <v>100.04</v>
      </c>
      <c r="C9" s="9">
        <v>92.4</v>
      </c>
      <c r="D9" s="9">
        <v>61.22</v>
      </c>
      <c r="E9" s="9">
        <v>75.959999999999994</v>
      </c>
      <c r="F9" s="9">
        <v>77.67</v>
      </c>
      <c r="G9" s="9">
        <v>72.569999999999993</v>
      </c>
      <c r="H9" s="9">
        <v>83.980424999999997</v>
      </c>
      <c r="I9" s="9">
        <v>92.18</v>
      </c>
      <c r="J9" s="9">
        <v>109.34</v>
      </c>
      <c r="K9" s="9">
        <v>140.54</v>
      </c>
    </row>
    <row r="10" spans="1:11" x14ac:dyDescent="0.3">
      <c r="A10" s="12" t="s">
        <v>18</v>
      </c>
      <c r="B10" s="14">
        <v>45.9</v>
      </c>
      <c r="C10" s="15">
        <v>28.72</v>
      </c>
      <c r="D10" s="16">
        <v>27.86</v>
      </c>
      <c r="E10" s="16">
        <v>20.85</v>
      </c>
      <c r="F10" s="16">
        <v>18.62</v>
      </c>
      <c r="G10" s="16">
        <v>21.59</v>
      </c>
      <c r="H10" s="16">
        <v>31.513390000000001</v>
      </c>
      <c r="I10" s="16">
        <v>37.229999999999997</v>
      </c>
      <c r="J10" s="9">
        <v>29.83</v>
      </c>
      <c r="K10" s="9">
        <v>44.35</v>
      </c>
    </row>
    <row r="11" spans="1:11" ht="15" thickBot="1" x14ac:dyDescent="0.35">
      <c r="A11" s="17" t="s">
        <v>19</v>
      </c>
      <c r="B11" s="18">
        <f t="shared" ref="B11:J11" si="0">SUM(B8:B10)</f>
        <v>145.94</v>
      </c>
      <c r="C11" s="19">
        <f t="shared" si="0"/>
        <v>121.12</v>
      </c>
      <c r="D11" s="19">
        <f t="shared" si="0"/>
        <v>89.08</v>
      </c>
      <c r="E11" s="19">
        <f t="shared" si="0"/>
        <v>96.81</v>
      </c>
      <c r="F11" s="19">
        <f t="shared" si="0"/>
        <v>96.29</v>
      </c>
      <c r="G11" s="19">
        <f t="shared" si="0"/>
        <v>94.16</v>
      </c>
      <c r="H11" s="19">
        <f t="shared" si="0"/>
        <v>115.493815</v>
      </c>
      <c r="I11" s="19">
        <f t="shared" si="0"/>
        <v>129.41</v>
      </c>
      <c r="J11" s="19">
        <f t="shared" si="0"/>
        <v>139.17000000000002</v>
      </c>
      <c r="K11" s="19">
        <f>SUM(K8:K10)</f>
        <v>184.89</v>
      </c>
    </row>
    <row r="12" spans="1:11" x14ac:dyDescent="0.3">
      <c r="A12" s="20" t="s">
        <v>20</v>
      </c>
      <c r="B12" s="14"/>
      <c r="C12" s="15"/>
      <c r="D12" s="16">
        <v>2.2000000000000002</v>
      </c>
      <c r="E12" s="16">
        <v>3.12</v>
      </c>
      <c r="F12" s="16">
        <v>0.96</v>
      </c>
      <c r="G12" s="16">
        <v>3.55</v>
      </c>
      <c r="H12" s="21">
        <v>0</v>
      </c>
      <c r="I12" s="16">
        <v>4.95</v>
      </c>
      <c r="J12" s="16">
        <f>6.55-4.95</f>
        <v>1.5999999999999996</v>
      </c>
      <c r="K12" s="16">
        <v>4.2</v>
      </c>
    </row>
    <row r="13" spans="1:11" ht="25.2" thickBot="1" x14ac:dyDescent="0.35">
      <c r="A13" s="22" t="s">
        <v>21</v>
      </c>
      <c r="B13" s="18">
        <f>(B4+B5)-B11+B12</f>
        <v>59.610000000000014</v>
      </c>
      <c r="C13" s="19">
        <f>(C4+C5)-C11+C12</f>
        <v>46.680000000000007</v>
      </c>
      <c r="D13" s="19">
        <f>(D4+D5)-D11+D12+0.01</f>
        <v>52.620000000000012</v>
      </c>
      <c r="E13" s="19">
        <f>(E4+E5)-E11+E12</f>
        <v>50.15</v>
      </c>
      <c r="F13" s="19">
        <f>(F4+F5)-F11+F12</f>
        <v>60.929999999999986</v>
      </c>
      <c r="G13" s="19">
        <f>(G4+G5)-G11+G12</f>
        <v>99.310000000000016</v>
      </c>
      <c r="H13" s="19">
        <f>(H4+H5)-H11+H12</f>
        <v>104.756185</v>
      </c>
      <c r="I13" s="19">
        <f>+I4+I5+I6+I7-I9-I10+I12</f>
        <v>108.34618500000003</v>
      </c>
      <c r="J13" s="19">
        <f>+J4+J5+J6+J7-J9-J10+J12</f>
        <v>116.01618500000005</v>
      </c>
      <c r="K13" s="19">
        <f>+K4+K5+K6+K7-K9-K10+K12+0.01</f>
        <v>74.630000000000024</v>
      </c>
    </row>
    <row r="14" spans="1:11" s="1" customFormat="1" ht="23.4" customHeight="1" x14ac:dyDescent="0.3">
      <c r="A14" s="25" t="s">
        <v>22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</sheetData>
  <mergeCells count="4">
    <mergeCell ref="A1:K1"/>
    <mergeCell ref="A2:K2"/>
    <mergeCell ref="A14:K14"/>
    <mergeCell ref="A15:K15"/>
  </mergeCells>
  <printOptions horizontalCentered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H1B Financial Activities</vt:lpstr>
      <vt:lpstr>'H1B Financial Activities'!Print_Area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dcterms:created xsi:type="dcterms:W3CDTF">2017-05-18T16:25:51Z</dcterms:created>
  <dcterms:modified xsi:type="dcterms:W3CDTF">2017-05-18T17:58:40Z</dcterms:modified>
</cp:coreProperties>
</file>