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0" yWindow="0" windowWidth="12072" windowHeight="8736"/>
  </bookViews>
  <sheets>
    <sheet name="FY18 Org Ex by Approp" sheetId="3" r:id="rId1"/>
    <sheet name="Data" sheetId="1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2" i="1"/>
  <c r="D12" i="1"/>
  <c r="C12" i="1"/>
  <c r="C13" i="1" s="1"/>
  <c r="B12" i="1"/>
  <c r="B13" i="1" s="1"/>
  <c r="F11" i="1"/>
  <c r="E11" i="1"/>
  <c r="E10" i="1"/>
  <c r="F10" i="1" s="1"/>
  <c r="F7" i="1"/>
  <c r="E7" i="1"/>
  <c r="E6" i="1"/>
  <c r="F6" i="1" s="1"/>
  <c r="F5" i="1"/>
  <c r="E5" i="1"/>
  <c r="E13" i="1" l="1"/>
  <c r="F13" i="1" s="1"/>
  <c r="F12" i="1"/>
</calcChain>
</file>

<file path=xl/sharedStrings.xml><?xml version="1.0" encoding="utf-8"?>
<sst xmlns="http://schemas.openxmlformats.org/spreadsheetml/2006/main" count="16" uniqueCount="16">
  <si>
    <t>Organizational Excellence by Appropriation</t>
  </si>
  <si>
    <t>(Dollars in Millions)</t>
  </si>
  <si>
    <t>FY 2016
Actual</t>
  </si>
  <si>
    <t>FY 2017
(TBD)</t>
  </si>
  <si>
    <t>FY 2018
Request</t>
  </si>
  <si>
    <t>Change over 
FY 2016 Actual</t>
  </si>
  <si>
    <t>Amount</t>
  </si>
  <si>
    <t>Percent</t>
  </si>
  <si>
    <t>Agency Operations &amp; Award
   Management</t>
  </si>
  <si>
    <t>National Science Board</t>
  </si>
  <si>
    <t>Office of Inspector General</t>
  </si>
  <si>
    <t>Program Support:</t>
  </si>
  <si>
    <t>Research and Related Activities</t>
  </si>
  <si>
    <t>Education and Human Resources</t>
  </si>
  <si>
    <t>Subtotal, Program Support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</si>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</sst>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&quot;$&quot;#,##0.00"/>
    <numFmt numFmtId="165" formatCode="0.0%"/>
    <numFmt numFmtId="166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3" xfId="0" applyFont="1" applyBorder="1" applyAlignment="1">
      <alignment horizontal="right"/>
    </xf>
    <xf numFmtId="0" fontId="4" fillId="0" borderId="0" xfId="0" applyFont="1" applyAlignment="1">
      <alignment vertical="top" wrapText="1"/>
    </xf>
    <xf numFmtId="164" fontId="4" fillId="0" borderId="0" xfId="0" applyNumberFormat="1" applyFont="1" applyAlignment="1">
      <alignment vertical="top"/>
    </xf>
    <xf numFmtId="41" fontId="4" fillId="0" borderId="0" xfId="0" applyNumberFormat="1" applyFont="1" applyAlignment="1">
      <alignment vertical="top"/>
    </xf>
    <xf numFmtId="165" fontId="4" fillId="0" borderId="0" xfId="2" applyNumberFormat="1" applyFont="1" applyAlignment="1">
      <alignment vertical="top"/>
    </xf>
    <xf numFmtId="0" fontId="4" fillId="0" borderId="0" xfId="0" applyFont="1" applyAlignment="1">
      <alignment vertical="top"/>
    </xf>
    <xf numFmtId="9" fontId="4" fillId="0" borderId="0" xfId="2" applyNumberFormat="1" applyFont="1" applyAlignment="1">
      <alignment vertical="top"/>
    </xf>
    <xf numFmtId="166" fontId="4" fillId="0" borderId="0" xfId="1" applyNumberFormat="1" applyFont="1" applyAlignment="1">
      <alignment vertical="top"/>
    </xf>
    <xf numFmtId="2" fontId="4" fillId="0" borderId="0" xfId="0" applyNumberFormat="1" applyFont="1"/>
    <xf numFmtId="41" fontId="4" fillId="0" borderId="0" xfId="0" applyNumberFormat="1" applyFont="1"/>
    <xf numFmtId="2" fontId="4" fillId="0" borderId="0" xfId="0" applyNumberFormat="1" applyFont="1" applyBorder="1"/>
    <xf numFmtId="4" fontId="4" fillId="0" borderId="0" xfId="0" applyNumberFormat="1" applyFont="1"/>
    <xf numFmtId="165" fontId="4" fillId="0" borderId="0" xfId="2" applyNumberFormat="1" applyFont="1"/>
    <xf numFmtId="9" fontId="4" fillId="0" borderId="0" xfId="2" applyNumberFormat="1" applyFont="1"/>
    <xf numFmtId="166" fontId="4" fillId="0" borderId="0" xfId="1" applyNumberFormat="1" applyFont="1"/>
    <xf numFmtId="0" fontId="4" fillId="0" borderId="0" xfId="0" applyFont="1" applyAlignment="1">
      <alignment horizontal="left" indent="1"/>
    </xf>
    <xf numFmtId="0" fontId="4" fillId="0" borderId="3" xfId="0" applyFont="1" applyBorder="1" applyAlignment="1">
      <alignment horizontal="left" indent="1"/>
    </xf>
    <xf numFmtId="2" fontId="4" fillId="0" borderId="3" xfId="0" applyNumberFormat="1" applyFont="1" applyBorder="1"/>
    <xf numFmtId="41" fontId="4" fillId="0" borderId="3" xfId="0" applyNumberFormat="1" applyFont="1" applyBorder="1"/>
    <xf numFmtId="0" fontId="6" fillId="0" borderId="4" xfId="0" applyFont="1" applyBorder="1" applyAlignment="1">
      <alignment horizontal="left" indent="1"/>
    </xf>
    <xf numFmtId="164" fontId="6" fillId="0" borderId="4" xfId="0" applyNumberFormat="1" applyFont="1" applyBorder="1"/>
    <xf numFmtId="41" fontId="6" fillId="0" borderId="4" xfId="0" applyNumberFormat="1" applyFont="1" applyBorder="1"/>
    <xf numFmtId="165" fontId="6" fillId="0" borderId="4" xfId="2" applyNumberFormat="1" applyFont="1" applyBorder="1"/>
    <xf numFmtId="9" fontId="3" fillId="0" borderId="0" xfId="2" applyFont="1"/>
    <xf numFmtId="166" fontId="3" fillId="0" borderId="0" xfId="1" applyNumberFormat="1" applyFont="1"/>
    <xf numFmtId="0" fontId="7" fillId="0" borderId="1" xfId="0" applyFont="1" applyFill="1" applyBorder="1"/>
    <xf numFmtId="164" fontId="7" fillId="0" borderId="1" xfId="0" applyNumberFormat="1" applyFont="1" applyBorder="1"/>
    <xf numFmtId="41" fontId="7" fillId="0" borderId="1" xfId="0" applyNumberFormat="1" applyFont="1" applyBorder="1"/>
    <xf numFmtId="165" fontId="7" fillId="0" borderId="1" xfId="2" applyNumberFormat="1" applyFont="1" applyBorder="1"/>
    <xf numFmtId="0" fontId="8" fillId="0" borderId="0" xfId="0" applyFont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0" fontId="5" fillId="0" borderId="3" xfId="0" applyFont="1" applyBorder="1" applyAlignment="1">
      <alignment horizontal="right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200">
                <a:latin typeface="Arial" panose="020B0604020202020204" pitchFamily="34" charset="0"/>
                <a:cs typeface="Arial" panose="020B0604020202020204" pitchFamily="34" charset="0"/>
              </a:rPr>
              <a:t>Organizational</a:t>
            </a:r>
            <a:r>
              <a:rPr lang="en-US" sz="1200" baseline="0">
                <a:latin typeface="Arial" panose="020B0604020202020204" pitchFamily="34" charset="0"/>
                <a:cs typeface="Arial" panose="020B0604020202020204" pitchFamily="34" charset="0"/>
              </a:rPr>
              <a:t> Excellence by Appropriation</a:t>
            </a:r>
          </a:p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200">
                <a:latin typeface="Arial" panose="020B0604020202020204" pitchFamily="34" charset="0"/>
                <a:cs typeface="Arial" panose="020B0604020202020204" pitchFamily="34" charset="0"/>
              </a:rPr>
              <a:t>FY</a:t>
            </a:r>
            <a:r>
              <a:rPr lang="en-US" sz="1200" baseline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200">
                <a:latin typeface="Arial" panose="020B0604020202020204" pitchFamily="34" charset="0"/>
                <a:cs typeface="Arial" panose="020B0604020202020204" pitchFamily="34" charset="0"/>
              </a:rPr>
              <a:t>2018 Funding</a:t>
            </a:r>
            <a:r>
              <a:rPr lang="en-US" sz="1200" baseline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200">
                <a:latin typeface="Arial" panose="020B0604020202020204" pitchFamily="34" charset="0"/>
                <a:cs typeface="Arial" panose="020B0604020202020204" pitchFamily="34" charset="0"/>
              </a:rPr>
              <a:t>Summary</a:t>
            </a:r>
          </a:p>
        </c:rich>
      </c:tx>
      <c:layout>
        <c:manualLayout>
          <c:xMode val="edge"/>
          <c:yMode val="edge"/>
          <c:x val="0.32990029821551958"/>
          <c:y val="1.67888217734184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767927367805166"/>
          <c:y val="0.26262085283553677"/>
          <c:w val="0.48046575836311917"/>
          <c:h val="0.6790403676382869"/>
        </c:manualLayout>
      </c:layout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bubble3D val="0"/>
            <c:spPr>
              <a:pattFill prst="diagBrick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Pt>
            <c:idx val="2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bubble3D val="0"/>
            <c:spPr>
              <a:pattFill prst="pct10">
                <a:fgClr>
                  <a:srgbClr val="C00000"/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Lbls>
            <c:dLbl>
              <c:idx val="0"/>
              <c:layout>
                <c:manualLayout>
                  <c:x val="-0.14978487976306021"/>
                  <c:y val="-0.2108068559530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000"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237124321461671"/>
                      <c:h val="0.11458825955303729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2.4838655582253136E-2"/>
                  <c:y val="4.8430627780712755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0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10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$</a:t>
                    </a:r>
                    <a:fld id="{CB4395C8-A15A-48C0-BA1A-3994016D22EB}" type="VALUE">
                      <a:rPr lang="en-US" sz="10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 sz="10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[VALUE]</a:t>
                    </a:fld>
                    <a:r>
                      <a:rPr lang="en-US" sz="1000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, </a:t>
                    </a:r>
                    <a:fld id="{F4B4FEF2-4C2D-483E-861C-39314DF6D903}" type="PERCENTAGE">
                      <a:rPr lang="en-US" sz="1000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 sz="10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[PERCENTAGE]</a:t>
                    </a:fld>
                    <a:endParaRPr lang="en-US" sz="1000" baseline="0">
                      <a:latin typeface="Arial" panose="020B0604020202020204" pitchFamily="34" charset="0"/>
                      <a:cs typeface="Arial" panose="020B060402020202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8435217384329375E-2"/>
                      <c:h val="3.9331610537906798E-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-1.2458654753588162E-2"/>
                  <c:y val="-1.3799177641000833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0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10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$</a:t>
                    </a:r>
                    <a:fld id="{5FD7C789-EF08-435B-977B-12EC9156B01C}" type="VALUE">
                      <a:rPr lang="en-US" sz="10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 sz="10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[VALUE]</a:t>
                    </a:fld>
                    <a:r>
                      <a:rPr lang="en-US" sz="1000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, </a:t>
                    </a:r>
                    <a:fld id="{CEB7B1A6-3069-4019-B050-82FE891569F2}" type="PERCENTAGE">
                      <a:rPr lang="en-US" sz="1000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 sz="10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[PERCENTAGE]</a:t>
                    </a:fld>
                    <a:endParaRPr lang="en-US" sz="1000" baseline="0">
                      <a:latin typeface="Arial" panose="020B0604020202020204" pitchFamily="34" charset="0"/>
                      <a:cs typeface="Arial" panose="020B060402020202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6466342871790391E-2"/>
                      <c:h val="5.5412643451361793E-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0.1348440573751265"/>
                  <c:y val="0.1348491708261704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0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10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$</a:t>
                    </a:r>
                    <a:fld id="{3A0AFA4E-6538-43DB-A1F9-26C54248B794}" type="VALUE">
                      <a:rPr lang="en-US" sz="10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 sz="10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[VALUE]</a:t>
                    </a:fld>
                    <a:r>
                      <a:rPr lang="en-US" sz="1000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, </a:t>
                    </a:r>
                    <a:fld id="{06EF3C79-960D-4288-9408-450A93B371E9}" type="PERCENTAGE">
                      <a:rPr lang="en-US" sz="1000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 sz="10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[PERCENTAGE]</a:t>
                    </a:fld>
                    <a:endParaRPr lang="en-US" sz="1000" baseline="0">
                      <a:latin typeface="Arial" panose="020B0604020202020204" pitchFamily="34" charset="0"/>
                      <a:cs typeface="Arial" panose="020B060402020202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159406858202039"/>
                      <c:h val="0.10747209004700034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-2.4921291253925934E-2"/>
                  <c:y val="-1.7420946603950126E-2"/>
                </c:manualLayout>
              </c:layout>
              <c:tx>
                <c:rich>
                  <a:bodyPr/>
                  <a:lstStyle/>
                  <a:p>
                    <a:pPr>
                      <a:defRPr sz="10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1000" baseline="0"/>
                      <a:t>$</a:t>
                    </a:r>
                    <a:fld id="{5DB26334-EB3A-403F-94C5-837B28EF69B2}" type="VALUE">
                      <a:rPr lang="en-US" sz="1000" baseline="0"/>
                      <a:pPr>
                        <a:defRPr sz="10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[VALUE]</a:t>
                    </a:fld>
                    <a:r>
                      <a:rPr lang="en-US" sz="1000" baseline="0"/>
                      <a:t>, </a:t>
                    </a:r>
                    <a:fld id="{D66DC391-F7DF-4688-AD9F-B3080FA277CC}" type="PERCENTAGE">
                      <a:rPr lang="en-US" sz="1000" baseline="0"/>
                      <a:pPr>
                        <a:defRPr sz="10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[PERCENTAGE]</a:t>
                    </a:fld>
                    <a:endParaRPr lang="en-US" sz="1000" baseline="0"/>
                  </a:p>
                </c:rich>
              </c:tx>
              <c:numFmt formatCode="0%" sourceLinked="0"/>
              <c:spPr/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530376861365618"/>
                      <c:h val="4.4906561686472439E-2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([1]OrgExbyApprop!$A$5:$A$7,[1]OrgExbyApprop!$A$10:$A$11)</c:f>
              <c:strCache>
                <c:ptCount val="5"/>
                <c:pt idx="0">
                  <c:v>Agency Operations &amp; Award
   Management</c:v>
                </c:pt>
                <c:pt idx="1">
                  <c:v>National Science Board</c:v>
                </c:pt>
                <c:pt idx="2">
                  <c:v>Office of Inspector General</c:v>
                </c:pt>
                <c:pt idx="3">
                  <c:v>Research and Related Activities</c:v>
                </c:pt>
                <c:pt idx="4">
                  <c:v>Education and Human Resources</c:v>
                </c:pt>
              </c:strCache>
            </c:strRef>
          </c:cat>
          <c:val>
            <c:numRef>
              <c:f>([1]OrgExbyApprop!$D$5:$D$7,[1]OrgExbyApprop!$D$10:$D$11)</c:f>
              <c:numCache>
                <c:formatCode>General</c:formatCode>
                <c:ptCount val="5"/>
                <c:pt idx="0">
                  <c:v>328.51</c:v>
                </c:pt>
                <c:pt idx="1">
                  <c:v>4.37</c:v>
                </c:pt>
                <c:pt idx="2">
                  <c:v>15.01</c:v>
                </c:pt>
                <c:pt idx="3">
                  <c:v>114.57</c:v>
                </c:pt>
                <c:pt idx="4">
                  <c:v>17.52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OrgExbyApprop!#REF!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2008042205130587"/>
          <c:y val="0.32780649103488663"/>
          <c:w val="0.35196794659242692"/>
          <c:h val="0.51181759160837392"/>
        </c:manualLayout>
      </c:layout>
      <c:overlay val="0"/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bg1">
          <a:lumMod val="50000"/>
        </a:schemeClr>
      </a:solidFill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6674" cy="62820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0.43373</cdr:x>
      <cdr:y>0.08302</cdr:y>
    </cdr:from>
    <cdr:to>
      <cdr:x>0.59862</cdr:x>
      <cdr:y>0.12118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3758058" y="521699"/>
          <a:ext cx="1428750" cy="23980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(Dollars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in Millions)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P%20%202018_Budget%20Cycle%20FY_2018_Cong%20Request%2007%20-%20Final%2007%20-%20Organizational%20Excellence%2001-Organizational%20Excellence%20Overview_FY18%20CJ_FINAL.doc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TbyApprop"/>
      <sheetName val="OrgExbyApprop"/>
    </sheetNames>
    <sheetDataSet>
      <sheetData sheetId="0" refreshError="1"/>
      <sheetData sheetId="1">
        <row r="5">
          <cell r="A5" t="str">
            <v>Agency Operations &amp; Award
   Management</v>
          </cell>
          <cell r="D5">
            <v>328.51</v>
          </cell>
        </row>
        <row r="6">
          <cell r="A6" t="str">
            <v>National Science Board</v>
          </cell>
          <cell r="D6">
            <v>4.37</v>
          </cell>
        </row>
        <row r="7">
          <cell r="A7" t="str">
            <v>Office of Inspector General</v>
          </cell>
          <cell r="D7">
            <v>15.01</v>
          </cell>
        </row>
        <row r="10">
          <cell r="A10" t="str">
            <v>Research and Related Activities</v>
          </cell>
          <cell r="D10">
            <v>114.57</v>
          </cell>
        </row>
        <row r="11">
          <cell r="A11" t="str">
            <v>Education and Human Resources</v>
          </cell>
          <cell r="D11">
            <v>17.52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showGridLines="0" workbookViewId="0">
      <selection activeCell="I16" sqref="I16"/>
    </sheetView>
  </sheetViews>
  <sheetFormatPr defaultColWidth="8.6640625" defaultRowHeight="13.8" x14ac:dyDescent="0.25"/>
  <cols>
    <col min="1" max="1" width="26.88671875" style="1" customWidth="1"/>
    <col min="2" max="5" width="8.6640625" style="1" customWidth="1"/>
    <col min="6" max="6" width="6.44140625" style="1" bestFit="1" customWidth="1"/>
    <col min="7" max="16384" width="8.6640625" style="1"/>
  </cols>
  <sheetData>
    <row r="1" spans="1:9" x14ac:dyDescent="0.25">
      <c r="A1" s="33" t="s">
        <v>0</v>
      </c>
      <c r="B1" s="33"/>
      <c r="C1" s="33"/>
      <c r="D1" s="33"/>
      <c r="E1" s="33"/>
      <c r="F1" s="33"/>
    </row>
    <row r="2" spans="1:9" ht="14.4" thickBot="1" x14ac:dyDescent="0.3">
      <c r="A2" s="34" t="s">
        <v>1</v>
      </c>
      <c r="B2" s="34"/>
      <c r="C2" s="34"/>
      <c r="D2" s="34"/>
      <c r="E2" s="34"/>
      <c r="F2" s="34"/>
    </row>
    <row r="3" spans="1:9" s="2" customFormat="1" ht="11.4" x14ac:dyDescent="0.2">
      <c r="A3" s="35"/>
      <c r="B3" s="35" t="s">
        <v>2</v>
      </c>
      <c r="C3" s="35" t="s">
        <v>3</v>
      </c>
      <c r="D3" s="37" t="s">
        <v>4</v>
      </c>
      <c r="E3" s="39" t="s">
        <v>5</v>
      </c>
      <c r="F3" s="40"/>
    </row>
    <row r="4" spans="1:9" s="2" customFormat="1" ht="11.4" x14ac:dyDescent="0.2">
      <c r="A4" s="36"/>
      <c r="B4" s="36"/>
      <c r="C4" s="36"/>
      <c r="D4" s="38"/>
      <c r="E4" s="3" t="s">
        <v>6</v>
      </c>
      <c r="F4" s="3" t="s">
        <v>7</v>
      </c>
    </row>
    <row r="5" spans="1:9" s="8" customFormat="1" ht="22.8" x14ac:dyDescent="0.3">
      <c r="A5" s="4" t="s">
        <v>8</v>
      </c>
      <c r="B5" s="5">
        <v>351.11015099999997</v>
      </c>
      <c r="C5" s="6">
        <v>0</v>
      </c>
      <c r="D5" s="5">
        <v>328.51</v>
      </c>
      <c r="E5" s="5">
        <f>D5-B5</f>
        <v>-22.600150999999983</v>
      </c>
      <c r="F5" s="7">
        <f>IF(B5=0,"N/A  ",E5/B5)</f>
        <v>-6.4367694683939755E-2</v>
      </c>
      <c r="H5" s="9"/>
      <c r="I5" s="10"/>
    </row>
    <row r="6" spans="1:9" s="2" customFormat="1" ht="11.4" x14ac:dyDescent="0.2">
      <c r="A6" s="2" t="s">
        <v>9</v>
      </c>
      <c r="B6" s="11">
        <v>4.3058620000000003</v>
      </c>
      <c r="C6" s="12">
        <v>0</v>
      </c>
      <c r="D6" s="13">
        <v>4.37</v>
      </c>
      <c r="E6" s="14">
        <f t="shared" ref="E6:E13" si="0">D6-B6</f>
        <v>6.4137999999999806E-2</v>
      </c>
      <c r="F6" s="15">
        <f t="shared" ref="F6:F7" si="1">IF(B6=0,"N/A  ",E6/B6)</f>
        <v>1.489550756619692E-2</v>
      </c>
      <c r="H6" s="16"/>
      <c r="I6" s="17"/>
    </row>
    <row r="7" spans="1:9" s="2" customFormat="1" ht="11.4" x14ac:dyDescent="0.2">
      <c r="A7" s="2" t="s">
        <v>10</v>
      </c>
      <c r="B7" s="11">
        <v>14.758883000000001</v>
      </c>
      <c r="C7" s="12">
        <v>0</v>
      </c>
      <c r="D7" s="13">
        <v>15.01</v>
      </c>
      <c r="E7" s="11">
        <f t="shared" si="0"/>
        <v>0.25111699999999892</v>
      </c>
      <c r="F7" s="15">
        <f t="shared" si="1"/>
        <v>1.7014634508587059E-2</v>
      </c>
      <c r="H7" s="16"/>
      <c r="I7" s="17"/>
    </row>
    <row r="8" spans="1:9" s="2" customFormat="1" ht="11.4" x14ac:dyDescent="0.2">
      <c r="B8" s="11"/>
      <c r="C8" s="12"/>
      <c r="F8" s="15"/>
      <c r="H8" s="16"/>
      <c r="I8" s="17"/>
    </row>
    <row r="9" spans="1:9" s="2" customFormat="1" ht="11.4" x14ac:dyDescent="0.2">
      <c r="A9" s="2" t="s">
        <v>11</v>
      </c>
      <c r="B9" s="11"/>
      <c r="C9" s="12"/>
      <c r="F9" s="15"/>
      <c r="H9" s="16"/>
      <c r="I9" s="17"/>
    </row>
    <row r="10" spans="1:9" s="2" customFormat="1" ht="11.4" x14ac:dyDescent="0.2">
      <c r="A10" s="18" t="s">
        <v>12</v>
      </c>
      <c r="B10" s="11">
        <v>106.115522</v>
      </c>
      <c r="C10" s="12">
        <v>0</v>
      </c>
      <c r="D10" s="11">
        <v>114.57</v>
      </c>
      <c r="E10" s="11">
        <f t="shared" si="0"/>
        <v>8.4544779999999946</v>
      </c>
      <c r="F10" s="15">
        <f t="shared" ref="F10:F13" si="2">IF(B10=0,"N/A  ",E10/B10)</f>
        <v>7.9672397031604808E-2</v>
      </c>
      <c r="H10" s="16"/>
      <c r="I10" s="17"/>
    </row>
    <row r="11" spans="1:9" s="2" customFormat="1" ht="11.4" x14ac:dyDescent="0.2">
      <c r="A11" s="19" t="s">
        <v>13</v>
      </c>
      <c r="B11" s="20">
        <v>14.600588</v>
      </c>
      <c r="C11" s="21">
        <v>0</v>
      </c>
      <c r="D11" s="11">
        <v>17.52</v>
      </c>
      <c r="E11" s="11">
        <f t="shared" si="0"/>
        <v>2.9194119999999995</v>
      </c>
      <c r="F11" s="15">
        <f t="shared" si="2"/>
        <v>0.19995167317918974</v>
      </c>
      <c r="H11" s="16"/>
      <c r="I11" s="17"/>
    </row>
    <row r="12" spans="1:9" ht="14.4" thickBot="1" x14ac:dyDescent="0.3">
      <c r="A12" s="22" t="s">
        <v>14</v>
      </c>
      <c r="B12" s="23">
        <f>B10+B11</f>
        <v>120.71611</v>
      </c>
      <c r="C12" s="24">
        <f>C10+C11</f>
        <v>0</v>
      </c>
      <c r="D12" s="23">
        <f>D10+D11</f>
        <v>132.09</v>
      </c>
      <c r="E12" s="23">
        <f t="shared" si="0"/>
        <v>11.373890000000003</v>
      </c>
      <c r="F12" s="25">
        <f t="shared" si="2"/>
        <v>9.4220150069448089E-2</v>
      </c>
      <c r="H12" s="26"/>
      <c r="I12" s="27"/>
    </row>
    <row r="13" spans="1:9" ht="14.4" thickBot="1" x14ac:dyDescent="0.3">
      <c r="A13" s="28" t="s">
        <v>15</v>
      </c>
      <c r="B13" s="29">
        <f>SUM(B5:B7,B12)</f>
        <v>490.891006</v>
      </c>
      <c r="C13" s="30">
        <f>SUM(C5:C7,C12)</f>
        <v>0</v>
      </c>
      <c r="D13" s="29">
        <f>SUM(D5:D7,D12)</f>
        <v>479.98</v>
      </c>
      <c r="E13" s="29">
        <f t="shared" si="0"/>
        <v>-10.911005999999986</v>
      </c>
      <c r="F13" s="31">
        <f t="shared" si="2"/>
        <v>-2.2226942165650486E-2</v>
      </c>
    </row>
    <row r="14" spans="1:9" x14ac:dyDescent="0.25">
      <c r="A14" s="32"/>
    </row>
  </sheetData>
  <mergeCells count="7">
    <mergeCell ref="A1:F1"/>
    <mergeCell ref="A2:F2"/>
    <mergeCell ref="A3:A4"/>
    <mergeCell ref="B3:B4"/>
    <mergeCell ref="C3:C4"/>
    <mergeCell ref="D3:D4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</vt:lpstr>
      <vt:lpstr>FY18 Org Ex by Approp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Oxenrider, Clinton J.</cp:lastModifiedBy>
  <dcterms:created xsi:type="dcterms:W3CDTF">2017-05-18T18:11:51Z</dcterms:created>
  <dcterms:modified xsi:type="dcterms:W3CDTF">2017-05-19T11:02:11Z</dcterms:modified>
</cp:coreProperties>
</file>