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-108" yWindow="-432" windowWidth="15576" windowHeight="9864"/>
  </bookViews>
  <sheets>
    <sheet name="DMR Funding" sheetId="1" r:id="rId1"/>
  </sheets>
  <definedNames>
    <definedName name="_xlnm.Print_Area" localSheetId="0">'DMR Funding'!$A$1:$F$21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E19" i="1"/>
  <c r="F19" i="1" s="1"/>
  <c r="F18" i="1"/>
  <c r="E18" i="1"/>
  <c r="E17" i="1"/>
  <c r="F17" i="1" s="1"/>
  <c r="F16" i="1"/>
  <c r="E16" i="1"/>
  <c r="E15" i="1"/>
  <c r="F15" i="1" s="1"/>
  <c r="D14" i="1"/>
  <c r="D6" i="1" s="1"/>
  <c r="E6" i="1" s="1"/>
  <c r="C14" i="1"/>
  <c r="B14" i="1"/>
  <c r="E13" i="1"/>
  <c r="F13" i="1" s="1"/>
  <c r="F12" i="1"/>
  <c r="E12" i="1"/>
  <c r="E11" i="1"/>
  <c r="F11" i="1" s="1"/>
  <c r="F10" i="1"/>
  <c r="E10" i="1"/>
  <c r="E9" i="1"/>
  <c r="F9" i="1" s="1"/>
  <c r="D8" i="1"/>
  <c r="E8" i="1" s="1"/>
  <c r="C8" i="1"/>
  <c r="C6" i="1" s="1"/>
  <c r="B8" i="1"/>
  <c r="F7" i="1"/>
  <c r="E7" i="1"/>
  <c r="B6" i="1"/>
  <c r="F6" i="1" s="1"/>
  <c r="F5" i="1"/>
  <c r="E5" i="1"/>
  <c r="C5" i="1" l="1"/>
  <c r="F8" i="1"/>
  <c r="E14" i="1"/>
  <c r="F14" i="1" s="1"/>
</calcChain>
</file>

<file path=xl/sharedStrings.xml><?xml version="1.0" encoding="utf-8"?>
<sst xmlns="http://schemas.openxmlformats.org/spreadsheetml/2006/main" count="25" uniqueCount="25">
  <si>
    <t>(Dollars in Millions)</t>
  </si>
  <si>
    <t>Amount</t>
  </si>
  <si>
    <t>Percent</t>
  </si>
  <si>
    <t xml:space="preserve">Research </t>
  </si>
  <si>
    <t>Infrastructure</t>
  </si>
  <si>
    <t>CAREER</t>
  </si>
  <si>
    <t>Centers Funding (total)</t>
  </si>
  <si>
    <t>FY 2016 Actual</t>
  </si>
  <si>
    <t>FY 2018 Request</t>
  </si>
  <si>
    <t>Change Over
FY 2016 Actual</t>
  </si>
  <si>
    <t>Total</t>
  </si>
  <si>
    <t>FY 2017
(TBD)</t>
  </si>
  <si>
    <t>Education</t>
  </si>
  <si>
    <t>National High Magnetic Field Laboratory (NHMFL)</t>
  </si>
  <si>
    <t>Center for High Resolution Neutron Scattering (CHRNS)</t>
  </si>
  <si>
    <t>Materials Research Science &amp; Engineering Centers</t>
  </si>
  <si>
    <t>DMR Funding</t>
  </si>
  <si>
    <t>STC: Center for Integrated Quantum Materials</t>
  </si>
  <si>
    <t>STC: Science and Technology Center on 
   Real-Time Functional Imaging</t>
  </si>
  <si>
    <t>Nat'l NanotechnologyCoordinated Infrastructure (NNCI)</t>
  </si>
  <si>
    <t>Nanoscale Science &amp; Engineering Centers</t>
  </si>
  <si>
    <t>Cornell High Energy Synchrotron Source (CHESS)</t>
  </si>
  <si>
    <r>
      <t>Research Resources</t>
    </r>
    <r>
      <rPr>
        <vertAlign val="superscript"/>
        <sz val="9"/>
        <color theme="1"/>
        <rFont val="Arial"/>
        <family val="2"/>
      </rPr>
      <t>1</t>
    </r>
  </si>
  <si>
    <t>Mid-scale Research Infrastructure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</si>
  <si>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Includes investments in materials instrumentation.  Higher funding in FY 2016 is attributed to one additional instrumentation award.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</si>
</sst>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3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165" fontId="27" fillId="0" borderId="0" xfId="0" applyNumberFormat="1" applyFont="1" applyFill="1" applyBorder="1" applyAlignment="1">
      <alignment horizontal="right" vertical="top"/>
    </xf>
    <xf numFmtId="166" fontId="27" fillId="0" borderId="0" xfId="39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wrapText="1"/>
    </xf>
    <xf numFmtId="167" fontId="27" fillId="0" borderId="11" xfId="39" applyNumberFormat="1" applyFont="1" applyBorder="1" applyAlignment="1">
      <alignment horizontal="right" vertical="center"/>
    </xf>
    <xf numFmtId="0" fontId="26" fillId="0" borderId="12" xfId="0" applyFont="1" applyFill="1" applyBorder="1" applyAlignment="1">
      <alignment horizontal="left" vertical="top" wrapText="1"/>
    </xf>
    <xf numFmtId="165" fontId="25" fillId="0" borderId="12" xfId="0" applyNumberFormat="1" applyFont="1" applyFill="1" applyBorder="1" applyAlignment="1">
      <alignment horizontal="right" vertical="top"/>
    </xf>
    <xf numFmtId="166" fontId="25" fillId="0" borderId="12" xfId="39" applyNumberFormat="1" applyFont="1" applyFill="1" applyBorder="1" applyAlignment="1">
      <alignment horizontal="right" vertical="top"/>
    </xf>
    <xf numFmtId="0" fontId="0" fillId="0" borderId="0" xfId="0" applyFill="1"/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zoomScaleNormal="100" workbookViewId="0">
      <selection activeCell="H16" sqref="H16"/>
    </sheetView>
  </sheetViews>
  <sheetFormatPr defaultColWidth="11.44140625" defaultRowHeight="13.2" x14ac:dyDescent="0.25"/>
  <cols>
    <col min="1" max="1" width="43.109375" customWidth="1"/>
    <col min="2" max="2" width="9.33203125" customWidth="1"/>
    <col min="3" max="4" width="9.33203125" style="5" customWidth="1"/>
    <col min="5" max="5" width="9.88671875" style="5" customWidth="1"/>
    <col min="6" max="6" width="8.33203125" style="5" customWidth="1"/>
  </cols>
  <sheetData>
    <row r="1" spans="1:6" ht="16.5" customHeight="1" x14ac:dyDescent="0.25">
      <c r="A1" s="26" t="s">
        <v>16</v>
      </c>
      <c r="B1" s="26"/>
      <c r="C1" s="26"/>
      <c r="D1" s="26"/>
      <c r="E1" s="27"/>
      <c r="F1" s="27"/>
    </row>
    <row r="2" spans="1:6" ht="13.8" thickBot="1" x14ac:dyDescent="0.3">
      <c r="A2" s="28" t="s">
        <v>0</v>
      </c>
      <c r="B2" s="29"/>
      <c r="C2" s="29"/>
      <c r="D2" s="29"/>
      <c r="E2" s="30"/>
      <c r="F2" s="30"/>
    </row>
    <row r="3" spans="1:6" ht="27.6" customHeight="1" x14ac:dyDescent="0.25">
      <c r="A3" s="7"/>
      <c r="B3" s="31" t="s">
        <v>7</v>
      </c>
      <c r="C3" s="31" t="s">
        <v>11</v>
      </c>
      <c r="D3" s="33" t="s">
        <v>8</v>
      </c>
      <c r="E3" s="25" t="s">
        <v>9</v>
      </c>
      <c r="F3" s="25"/>
    </row>
    <row r="4" spans="1:6" ht="12.75" customHeight="1" x14ac:dyDescent="0.25">
      <c r="A4" s="8"/>
      <c r="B4" s="32"/>
      <c r="C4" s="32"/>
      <c r="D4" s="34"/>
      <c r="E4" s="19" t="s">
        <v>1</v>
      </c>
      <c r="F4" s="19" t="s">
        <v>2</v>
      </c>
    </row>
    <row r="5" spans="1:6" ht="16.5" customHeight="1" x14ac:dyDescent="0.25">
      <c r="A5" s="9" t="s">
        <v>10</v>
      </c>
      <c r="B5" s="10">
        <v>309.88</v>
      </c>
      <c r="C5" s="10">
        <f>SUM(C6,C13,C14)</f>
        <v>0</v>
      </c>
      <c r="D5" s="10">
        <v>282.87</v>
      </c>
      <c r="E5" s="10">
        <f>D5-B5</f>
        <v>-27.009999999999991</v>
      </c>
      <c r="F5" s="20">
        <f>IF(B5=0,"N/A  ",E5/B5)</f>
        <v>-8.7162772686201082E-2</v>
      </c>
    </row>
    <row r="6" spans="1:6" ht="13.5" customHeight="1" x14ac:dyDescent="0.25">
      <c r="A6" s="11" t="s">
        <v>3</v>
      </c>
      <c r="B6" s="12">
        <f>B5-B13-B14</f>
        <v>238.27753100000001</v>
      </c>
      <c r="C6" s="12">
        <f>SUM(C7:C12)</f>
        <v>0</v>
      </c>
      <c r="D6" s="12">
        <f>D5-D13-D14</f>
        <v>227.12</v>
      </c>
      <c r="E6" s="12">
        <f>D6-B6</f>
        <v>-11.157531000000006</v>
      </c>
      <c r="F6" s="13">
        <f>IF(B6=0,"N/A  ",E6/B6)</f>
        <v>-4.6825778969482465E-2</v>
      </c>
    </row>
    <row r="7" spans="1:6" s="5" customFormat="1" ht="13.5" customHeight="1" x14ac:dyDescent="0.25">
      <c r="A7" s="14" t="s">
        <v>5</v>
      </c>
      <c r="B7" s="15">
        <v>24.06</v>
      </c>
      <c r="C7" s="15">
        <v>0</v>
      </c>
      <c r="D7" s="15">
        <v>24.03</v>
      </c>
      <c r="E7" s="15">
        <f t="shared" ref="E7:E20" si="0">D7-B7</f>
        <v>-2.9999999999997584E-2</v>
      </c>
      <c r="F7" s="16">
        <f t="shared" ref="F7:F20" si="1">IF(B7=0,"N/A  ",E7/B7)</f>
        <v>-1.2468827930173559E-3</v>
      </c>
    </row>
    <row r="8" spans="1:6" s="5" customFormat="1" ht="13.5" customHeight="1" x14ac:dyDescent="0.25">
      <c r="A8" s="14" t="s">
        <v>6</v>
      </c>
      <c r="B8" s="15">
        <f>SUM(B9:B12)</f>
        <v>59.879999999999995</v>
      </c>
      <c r="C8" s="15">
        <f>SUM(C9:C12)</f>
        <v>0</v>
      </c>
      <c r="D8" s="15">
        <f>SUM(D9:D12)</f>
        <v>65</v>
      </c>
      <c r="E8" s="15">
        <f t="shared" si="0"/>
        <v>5.1200000000000045</v>
      </c>
      <c r="F8" s="16">
        <f t="shared" si="1"/>
        <v>8.5504342017368146E-2</v>
      </c>
    </row>
    <row r="9" spans="1:6" s="5" customFormat="1" ht="13.2" customHeight="1" x14ac:dyDescent="0.25">
      <c r="A9" s="17" t="s">
        <v>15</v>
      </c>
      <c r="B9" s="15">
        <v>55.54</v>
      </c>
      <c r="C9" s="15">
        <v>0</v>
      </c>
      <c r="D9" s="15">
        <v>55</v>
      </c>
      <c r="E9" s="15">
        <f t="shared" si="0"/>
        <v>-0.53999999999999915</v>
      </c>
      <c r="F9" s="16">
        <f t="shared" si="1"/>
        <v>-9.7227223622614184E-3</v>
      </c>
    </row>
    <row r="10" spans="1:6" s="5" customFormat="1" ht="13.5" customHeight="1" x14ac:dyDescent="0.25">
      <c r="A10" s="17" t="s">
        <v>20</v>
      </c>
      <c r="B10" s="15">
        <v>0.25</v>
      </c>
      <c r="C10" s="15">
        <v>0</v>
      </c>
      <c r="D10" s="15">
        <v>0</v>
      </c>
      <c r="E10" s="15">
        <f t="shared" si="0"/>
        <v>-0.25</v>
      </c>
      <c r="F10" s="16">
        <f t="shared" si="1"/>
        <v>-1</v>
      </c>
    </row>
    <row r="11" spans="1:6" s="5" customFormat="1" ht="13.5" customHeight="1" x14ac:dyDescent="0.25">
      <c r="A11" s="17" t="s">
        <v>17</v>
      </c>
      <c r="B11" s="15">
        <v>4.09</v>
      </c>
      <c r="C11" s="15">
        <v>0</v>
      </c>
      <c r="D11" s="15">
        <v>5</v>
      </c>
      <c r="E11" s="15">
        <f t="shared" si="0"/>
        <v>0.91000000000000014</v>
      </c>
      <c r="F11" s="16">
        <f t="shared" si="1"/>
        <v>0.2224938875305624</v>
      </c>
    </row>
    <row r="12" spans="1:6" s="5" customFormat="1" ht="22.8" x14ac:dyDescent="0.25">
      <c r="A12" s="17" t="s">
        <v>18</v>
      </c>
      <c r="B12" s="15">
        <v>0</v>
      </c>
      <c r="C12" s="15">
        <v>0</v>
      </c>
      <c r="D12" s="15">
        <v>5</v>
      </c>
      <c r="E12" s="15">
        <f t="shared" si="0"/>
        <v>5</v>
      </c>
      <c r="F12" s="16" t="str">
        <f t="shared" si="1"/>
        <v xml:space="preserve">N/A  </v>
      </c>
    </row>
    <row r="13" spans="1:6" ht="13.5" customHeight="1" x14ac:dyDescent="0.25">
      <c r="A13" s="11" t="s">
        <v>12</v>
      </c>
      <c r="B13" s="12">
        <v>5.7872620000000001</v>
      </c>
      <c r="C13" s="12">
        <v>0</v>
      </c>
      <c r="D13" s="12">
        <v>2</v>
      </c>
      <c r="E13" s="12">
        <f t="shared" si="0"/>
        <v>-3.7872620000000001</v>
      </c>
      <c r="F13" s="13">
        <f t="shared" si="1"/>
        <v>-0.6544134341939245</v>
      </c>
    </row>
    <row r="14" spans="1:6" ht="13.5" customHeight="1" x14ac:dyDescent="0.25">
      <c r="A14" s="11" t="s">
        <v>4</v>
      </c>
      <c r="B14" s="12">
        <f>SUM(B15:B20)</f>
        <v>65.815207000000001</v>
      </c>
      <c r="C14" s="12">
        <f>SUM(C15:C20)</f>
        <v>0</v>
      </c>
      <c r="D14" s="12">
        <f>SUM(D15:D20)</f>
        <v>53.749999999999993</v>
      </c>
      <c r="E14" s="12">
        <f t="shared" si="0"/>
        <v>-12.065207000000008</v>
      </c>
      <c r="F14" s="13">
        <f t="shared" si="1"/>
        <v>-0.18331944166034467</v>
      </c>
    </row>
    <row r="15" spans="1:6" s="5" customFormat="1" ht="13.5" customHeight="1" x14ac:dyDescent="0.25">
      <c r="A15" s="18" t="s">
        <v>21</v>
      </c>
      <c r="B15" s="15">
        <v>10.03318</v>
      </c>
      <c r="C15" s="15">
        <v>0</v>
      </c>
      <c r="D15" s="15">
        <v>8</v>
      </c>
      <c r="E15" s="15">
        <f t="shared" si="0"/>
        <v>-2.0331799999999998</v>
      </c>
      <c r="F15" s="16">
        <f t="shared" si="1"/>
        <v>-0.20264562182677873</v>
      </c>
    </row>
    <row r="16" spans="1:6" s="5" customFormat="1" ht="13.5" customHeight="1" x14ac:dyDescent="0.25">
      <c r="A16" s="18" t="s">
        <v>13</v>
      </c>
      <c r="B16" s="15">
        <v>33.421680000000002</v>
      </c>
      <c r="C16" s="15">
        <v>0</v>
      </c>
      <c r="D16" s="15">
        <v>33.04</v>
      </c>
      <c r="E16" s="15">
        <f t="shared" si="0"/>
        <v>-0.38168000000000291</v>
      </c>
      <c r="F16" s="16">
        <f t="shared" si="1"/>
        <v>-1.1420132081930139E-2</v>
      </c>
    </row>
    <row r="17" spans="1:6" s="5" customFormat="1" x14ac:dyDescent="0.25">
      <c r="A17" s="18" t="s">
        <v>19</v>
      </c>
      <c r="B17" s="15">
        <v>2.58</v>
      </c>
      <c r="C17" s="15">
        <v>0</v>
      </c>
      <c r="D17" s="15">
        <v>2.5</v>
      </c>
      <c r="E17" s="15">
        <f t="shared" si="0"/>
        <v>-8.0000000000000071E-2</v>
      </c>
      <c r="F17" s="16">
        <f t="shared" si="1"/>
        <v>-3.1007751937984523E-2</v>
      </c>
    </row>
    <row r="18" spans="1:6" s="5" customFormat="1" ht="13.5" customHeight="1" x14ac:dyDescent="0.25">
      <c r="A18" s="18" t="s">
        <v>23</v>
      </c>
      <c r="B18" s="15">
        <v>15.278460000000001</v>
      </c>
      <c r="C18" s="15">
        <v>0</v>
      </c>
      <c r="D18" s="15">
        <v>6.09</v>
      </c>
      <c r="E18" s="15">
        <f t="shared" si="0"/>
        <v>-9.188460000000001</v>
      </c>
      <c r="F18" s="16">
        <f t="shared" si="1"/>
        <v>-0.60139961750071669</v>
      </c>
    </row>
    <row r="19" spans="1:6" s="5" customFormat="1" ht="13.5" customHeight="1" x14ac:dyDescent="0.25">
      <c r="A19" s="18" t="s">
        <v>22</v>
      </c>
      <c r="B19" s="15">
        <v>1.7324390000000001</v>
      </c>
      <c r="C19" s="15">
        <v>0</v>
      </c>
      <c r="D19" s="15">
        <v>1.33</v>
      </c>
      <c r="E19" s="15">
        <f t="shared" si="0"/>
        <v>-0.40243899999999999</v>
      </c>
      <c r="F19" s="16">
        <f t="shared" si="1"/>
        <v>-0.23229620205963961</v>
      </c>
    </row>
    <row r="20" spans="1:6" s="5" customFormat="1" ht="13.5" customHeight="1" thickBot="1" x14ac:dyDescent="0.3">
      <c r="A20" s="21" t="s">
        <v>14</v>
      </c>
      <c r="B20" s="22">
        <v>2.7694480000000001</v>
      </c>
      <c r="C20" s="22">
        <v>0</v>
      </c>
      <c r="D20" s="22">
        <v>2.79</v>
      </c>
      <c r="E20" s="22">
        <f t="shared" si="0"/>
        <v>2.0551999999999904E-2</v>
      </c>
      <c r="F20" s="23">
        <f t="shared" si="1"/>
        <v>7.4209734214182406E-3</v>
      </c>
    </row>
    <row r="21" spans="1:6" s="24" customFormat="1" ht="18.600000000000001" customHeight="1" x14ac:dyDescent="0.25">
      <c r="A21" s="35" t="s">
        <v>24</v>
      </c>
      <c r="B21" s="36"/>
      <c r="C21" s="36"/>
      <c r="D21" s="36"/>
      <c r="E21" s="36"/>
      <c r="F21" s="36"/>
    </row>
    <row r="22" spans="1:6" x14ac:dyDescent="0.25">
      <c r="A22" s="4"/>
      <c r="B22" s="3"/>
      <c r="C22" s="3"/>
      <c r="D22" s="3"/>
      <c r="E22" s="6"/>
      <c r="F22" s="6"/>
    </row>
    <row r="23" spans="1:6" x14ac:dyDescent="0.25">
      <c r="A23" s="4"/>
      <c r="B23" s="3"/>
      <c r="C23" s="3"/>
      <c r="D23" s="3"/>
      <c r="E23" s="6"/>
      <c r="F23" s="6"/>
    </row>
    <row r="24" spans="1:6" x14ac:dyDescent="0.25">
      <c r="A24" s="2"/>
      <c r="B24" s="3"/>
      <c r="C24" s="3"/>
      <c r="D24" s="3"/>
      <c r="E24" s="6"/>
      <c r="F24" s="6"/>
    </row>
    <row r="25" spans="1:6" x14ac:dyDescent="0.25">
      <c r="A25" s="2"/>
      <c r="B25" s="3"/>
      <c r="C25" s="3"/>
      <c r="D25" s="3"/>
      <c r="E25" s="6"/>
      <c r="F25" s="6"/>
    </row>
    <row r="26" spans="1:6" x14ac:dyDescent="0.25">
      <c r="A26" s="2"/>
      <c r="B26" s="3"/>
      <c r="C26" s="3"/>
      <c r="D26" s="3"/>
      <c r="E26" s="6"/>
      <c r="F26" s="6"/>
    </row>
    <row r="27" spans="1:6" x14ac:dyDescent="0.25">
      <c r="A27" s="4"/>
      <c r="B27" s="3"/>
      <c r="C27" s="3"/>
      <c r="D27" s="3"/>
      <c r="E27" s="6"/>
      <c r="F27" s="6"/>
    </row>
    <row r="28" spans="1:6" ht="12.75" customHeight="1" x14ac:dyDescent="0.25">
      <c r="A28" s="4"/>
      <c r="B28" s="3"/>
      <c r="C28" s="3"/>
      <c r="D28" s="3"/>
      <c r="E28" s="6"/>
      <c r="F28" s="6"/>
    </row>
    <row r="29" spans="1:6" x14ac:dyDescent="0.25">
      <c r="A29" s="2"/>
      <c r="B29" s="3"/>
      <c r="C29" s="3"/>
      <c r="D29" s="3"/>
      <c r="E29" s="6"/>
      <c r="F29" s="6"/>
    </row>
    <row r="30" spans="1:6" x14ac:dyDescent="0.25">
      <c r="A30" s="2"/>
      <c r="B30" s="3"/>
      <c r="C30" s="3"/>
      <c r="D30" s="3"/>
      <c r="E30" s="6"/>
      <c r="F30" s="6"/>
    </row>
    <row r="31" spans="1:6" x14ac:dyDescent="0.25">
      <c r="A31" s="4"/>
      <c r="B31" s="3"/>
      <c r="C31" s="3"/>
      <c r="D31" s="3"/>
      <c r="E31" s="6"/>
      <c r="F31" s="6"/>
    </row>
    <row r="32" spans="1:6" x14ac:dyDescent="0.25">
      <c r="A32" s="4"/>
      <c r="B32" s="3"/>
      <c r="C32" s="3"/>
      <c r="D32" s="3"/>
      <c r="E32" s="6"/>
      <c r="F32" s="6"/>
    </row>
    <row r="33" spans="1:6" x14ac:dyDescent="0.25">
      <c r="A33" s="4"/>
      <c r="B33" s="3"/>
      <c r="C33" s="3"/>
      <c r="D33" s="3"/>
      <c r="E33" s="6"/>
      <c r="F33" s="6"/>
    </row>
    <row r="34" spans="1:6" x14ac:dyDescent="0.25">
      <c r="A34" s="1"/>
      <c r="B34" s="1"/>
      <c r="C34" s="6"/>
      <c r="D34" s="6"/>
      <c r="E34" s="6"/>
      <c r="F34" s="6"/>
    </row>
    <row r="35" spans="1:6" x14ac:dyDescent="0.25">
      <c r="A35" s="1"/>
      <c r="B35" s="1"/>
      <c r="C35" s="6"/>
      <c r="D35" s="6"/>
      <c r="E35" s="6"/>
      <c r="F35" s="6"/>
    </row>
    <row r="41" spans="1:6" x14ac:dyDescent="0.25">
      <c r="C41"/>
      <c r="D41"/>
      <c r="E41"/>
      <c r="F41"/>
    </row>
    <row r="42" spans="1:6" x14ac:dyDescent="0.25">
      <c r="C42"/>
      <c r="D42"/>
      <c r="E42"/>
      <c r="F42"/>
    </row>
    <row r="43" spans="1:6" x14ac:dyDescent="0.25">
      <c r="C43"/>
      <c r="D43"/>
      <c r="E43"/>
      <c r="F43"/>
    </row>
    <row r="44" spans="1:6" x14ac:dyDescent="0.25">
      <c r="C44"/>
      <c r="D44"/>
      <c r="E44"/>
      <c r="F44"/>
    </row>
  </sheetData>
  <mergeCells count="7">
    <mergeCell ref="A21:F21"/>
    <mergeCell ref="E3:F3"/>
    <mergeCell ref="A1:F1"/>
    <mergeCell ref="A2:F2"/>
    <mergeCell ref="B3:B4"/>
    <mergeCell ref="C3:C4"/>
    <mergeCell ref="D3:D4"/>
  </mergeCells>
  <phoneticPr fontId="3" type="noConversion"/>
  <printOptions horizontalCentered="1"/>
  <pageMargins left="0.75" right="0.75" top="1" bottom="1" header="0.5" footer="0.5"/>
  <pageSetup orientation="portrait" horizontalDpi="300" verticalDpi="300" r:id="rId1"/>
  <headerFooter alignWithMargins="0"/>
  <ignoredErrors>
    <ignoredError sqref="B8:D8" formulaRange="1"/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DMR Funding</vt:lpstr>
      <vt:lpstr>'DMR Funding'!Print_Area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Budget Division</cp:lastModifiedBy>
  <cp:lastPrinted>2017-05-18T15:24:02Z</cp:lastPrinted>
  <dcterms:created xsi:type="dcterms:W3CDTF">2009-02-27T14:43:18Z</dcterms:created>
  <dcterms:modified xsi:type="dcterms:W3CDTF">2017-05-18T15:25:02Z</dcterms:modified>
</cp:coreProperties>
</file>