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NSF Selected Xcutting Programs" sheetId="1" r:id="rId1"/>
  </sheets>
  <definedNames>
    <definedName name="_xlnm.Print_Area" localSheetId="0">'NSF Selected Xcutting Programs'!$A$1:$G$44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 s="1"/>
  <c r="D42" i="1"/>
  <c r="C42" i="1"/>
  <c r="G42" i="1" s="1"/>
  <c r="G41" i="1"/>
  <c r="F41" i="1"/>
  <c r="F40" i="1"/>
  <c r="G40" i="1" s="1"/>
  <c r="E39" i="1"/>
  <c r="F39" i="1" s="1"/>
  <c r="D39" i="1"/>
  <c r="C39" i="1"/>
  <c r="F38" i="1"/>
  <c r="G38" i="1" s="1"/>
  <c r="G37" i="1"/>
  <c r="F37" i="1"/>
  <c r="E36" i="1"/>
  <c r="F36" i="1" s="1"/>
  <c r="F35" i="1"/>
  <c r="E35" i="1"/>
  <c r="D35" i="1"/>
  <c r="C35" i="1"/>
  <c r="G35" i="1" s="1"/>
  <c r="E34" i="1"/>
  <c r="F34" i="1" s="1"/>
  <c r="D34" i="1"/>
  <c r="D36" i="1" s="1"/>
  <c r="C34" i="1"/>
  <c r="C36" i="1" s="1"/>
  <c r="E33" i="1"/>
  <c r="F33" i="1" s="1"/>
  <c r="D33" i="1"/>
  <c r="C33" i="1"/>
  <c r="G33" i="1" s="1"/>
  <c r="G32" i="1"/>
  <c r="F32" i="1"/>
  <c r="G31" i="1"/>
  <c r="F31" i="1"/>
  <c r="E30" i="1"/>
  <c r="F30" i="1" s="1"/>
  <c r="D30" i="1"/>
  <c r="C30" i="1"/>
  <c r="G30" i="1" s="1"/>
  <c r="G29" i="1"/>
  <c r="F29" i="1"/>
  <c r="F28" i="1"/>
  <c r="G28" i="1" s="1"/>
  <c r="F27" i="1"/>
  <c r="E27" i="1"/>
  <c r="D27" i="1"/>
  <c r="C27" i="1"/>
  <c r="G27" i="1" s="1"/>
  <c r="G26" i="1"/>
  <c r="F26" i="1"/>
  <c r="F25" i="1"/>
  <c r="G25" i="1" s="1"/>
  <c r="E24" i="1"/>
  <c r="F24" i="1" s="1"/>
  <c r="D24" i="1"/>
  <c r="C24" i="1"/>
  <c r="G24" i="1" s="1"/>
  <c r="G23" i="1"/>
  <c r="F23" i="1"/>
  <c r="F22" i="1"/>
  <c r="G22" i="1" s="1"/>
  <c r="D21" i="1"/>
  <c r="E20" i="1"/>
  <c r="E21" i="1" s="1"/>
  <c r="D20" i="1"/>
  <c r="C20" i="1"/>
  <c r="F19" i="1"/>
  <c r="E19" i="1"/>
  <c r="D19" i="1"/>
  <c r="C19" i="1"/>
  <c r="C21" i="1" s="1"/>
  <c r="E18" i="1"/>
  <c r="F18" i="1" s="1"/>
  <c r="D18" i="1"/>
  <c r="C18" i="1"/>
  <c r="F17" i="1"/>
  <c r="G17" i="1" s="1"/>
  <c r="F16" i="1"/>
  <c r="G16" i="1" s="1"/>
  <c r="E15" i="1"/>
  <c r="F15" i="1" s="1"/>
  <c r="D15" i="1"/>
  <c r="C15" i="1"/>
  <c r="G15" i="1" s="1"/>
  <c r="F14" i="1"/>
  <c r="G14" i="1" s="1"/>
  <c r="G13" i="1"/>
  <c r="F13" i="1"/>
  <c r="E12" i="1"/>
  <c r="F12" i="1" s="1"/>
  <c r="D12" i="1"/>
  <c r="C12" i="1"/>
  <c r="G11" i="1"/>
  <c r="F11" i="1"/>
  <c r="F10" i="1"/>
  <c r="G10" i="1" s="1"/>
  <c r="F9" i="1"/>
  <c r="E9" i="1"/>
  <c r="D9" i="1"/>
  <c r="C9" i="1"/>
  <c r="G9" i="1" s="1"/>
  <c r="G8" i="1"/>
  <c r="F8" i="1"/>
  <c r="F7" i="1"/>
  <c r="G7" i="1" s="1"/>
  <c r="G18" i="1" l="1"/>
  <c r="G39" i="1"/>
  <c r="G12" i="1"/>
  <c r="F21" i="1"/>
  <c r="G21" i="1" s="1"/>
  <c r="G36" i="1"/>
  <c r="G34" i="1"/>
  <c r="G19" i="1"/>
  <c r="F20" i="1"/>
  <c r="G20" i="1" s="1"/>
</calcChain>
</file>

<file path=xl/sharedStrings.xml><?xml version="1.0" encoding="utf-8"?>
<sst xmlns="http://schemas.openxmlformats.org/spreadsheetml/2006/main" count="60" uniqueCount="27">
  <si>
    <t>(Dollars in Millions)</t>
  </si>
  <si>
    <t>FY 2017
(TBD)</t>
  </si>
  <si>
    <t>Amount</t>
  </si>
  <si>
    <t>Percent</t>
  </si>
  <si>
    <t>FY 2016
Actual</t>
  </si>
  <si>
    <t>FY 2018
Request</t>
  </si>
  <si>
    <t>National Science Foundation</t>
  </si>
  <si>
    <t>FY 2018 Request
Change Over
FY 2016 Actual</t>
  </si>
  <si>
    <t>ADVANCE</t>
  </si>
  <si>
    <t>FY 2018 Budget Request to Congress</t>
  </si>
  <si>
    <t>Research &amp; Related Activities</t>
  </si>
  <si>
    <t>Education &amp; Human Resources</t>
  </si>
  <si>
    <t>Total, NSF</t>
  </si>
  <si>
    <t>Selected Crosscutting Programs</t>
  </si>
  <si>
    <t>Selected Cross-Cutting Programs</t>
  </si>
  <si>
    <t>Faculty Early Career Development - CAREER</t>
  </si>
  <si>
    <t>Graduate Research Fellowship - GRF</t>
  </si>
  <si>
    <r>
      <t>NSF Research Traineeships - NRT</t>
    </r>
    <r>
      <rPr>
        <vertAlign val="superscript"/>
        <sz val="11"/>
        <color theme="1"/>
        <rFont val="Arial"/>
        <family val="2"/>
      </rPr>
      <t>1</t>
    </r>
  </si>
  <si>
    <t>Total, Graduate Fellowships &amp; Traineeships</t>
  </si>
  <si>
    <t>Integrated NSF Support Promoting Interdisciplinary Research
   and Education - INSPIRE</t>
  </si>
  <si>
    <t>Long-Term Ecological Research Sites - LTERs</t>
  </si>
  <si>
    <t>Research Experiences for Undergraduates - REU - Sites Only</t>
  </si>
  <si>
    <t>Research Experiences for Undergraduates - REU - Supplements Only</t>
  </si>
  <si>
    <t>Total, Research Experiences for Undergraduates - REU</t>
  </si>
  <si>
    <t>Research in Disabilities Education  - RDE</t>
  </si>
  <si>
    <t>Research in Undergraduate Institutions - RUI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</si>
  <si>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commitments for Integrative Graduate Education and Research Traineeship (IGERT) are included in the NRT line and are $5.91 million in FY 2016. There is no IGERT funding beyond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</si>
</sst>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;\-#,##0.00;&quot;-&quot;??"/>
    <numFmt numFmtId="166" formatCode="0.0%;\-0.0%;&quot;-&quot;??"/>
    <numFmt numFmtId="167" formatCode="&quot;$&quot;#,##0.00;\-&quot;$&quot;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9" fillId="0" borderId="0" xfId="6" applyFont="1" applyFill="1" applyAlignment="1" applyProtection="1">
      <alignment horizontal="center" vertical="top" wrapText="1" readingOrder="1"/>
      <protection locked="0"/>
    </xf>
    <xf numFmtId="0" fontId="2" fillId="0" borderId="0" xfId="6" applyFont="1" applyFill="1"/>
    <xf numFmtId="0" fontId="4" fillId="0" borderId="1" xfId="6" applyFont="1" applyFill="1" applyBorder="1" applyAlignment="1" applyProtection="1">
      <alignment horizontal="center" wrapText="1" readingOrder="1"/>
      <protection locked="0"/>
    </xf>
    <xf numFmtId="0" fontId="6" fillId="0" borderId="15" xfId="6" applyFont="1" applyFill="1" applyBorder="1" applyAlignment="1" applyProtection="1">
      <alignment horizontal="center" vertical="center" wrapText="1" readingOrder="1"/>
      <protection locked="0"/>
    </xf>
    <xf numFmtId="0" fontId="6" fillId="0" borderId="3" xfId="6" applyFont="1" applyFill="1" applyBorder="1" applyAlignment="1" applyProtection="1">
      <alignment horizontal="center" vertical="center" wrapText="1" readingOrder="1"/>
      <protection locked="0"/>
    </xf>
    <xf numFmtId="0" fontId="6" fillId="0" borderId="5" xfId="6" applyFont="1" applyFill="1" applyBorder="1" applyAlignment="1" applyProtection="1">
      <alignment horizontal="right" wrapText="1" readingOrder="1"/>
      <protection locked="0"/>
    </xf>
    <xf numFmtId="0" fontId="6" fillId="0" borderId="3" xfId="6" applyFont="1" applyFill="1" applyBorder="1" applyAlignment="1" applyProtection="1">
      <alignment horizontal="right" wrapText="1" readingOrder="1"/>
      <protection locked="0"/>
    </xf>
    <xf numFmtId="0" fontId="6" fillId="0" borderId="6" xfId="6" applyFont="1" applyFill="1" applyBorder="1" applyAlignment="1" applyProtection="1">
      <alignment horizontal="right" wrapText="1" readingOrder="1"/>
      <protection locked="0"/>
    </xf>
    <xf numFmtId="0" fontId="6" fillId="0" borderId="22" xfId="6" applyFont="1" applyFill="1" applyBorder="1" applyAlignment="1" applyProtection="1">
      <alignment horizontal="center" vertical="center" wrapText="1" readingOrder="1"/>
      <protection locked="0"/>
    </xf>
    <xf numFmtId="0" fontId="7" fillId="0" borderId="23" xfId="6" applyFont="1" applyFill="1" applyBorder="1" applyAlignment="1">
      <alignment vertical="center"/>
    </xf>
    <xf numFmtId="0" fontId="6" fillId="0" borderId="18" xfId="6" applyFont="1" applyFill="1" applyBorder="1" applyAlignment="1" applyProtection="1">
      <alignment horizontal="center" vertical="center" wrapText="1" readingOrder="1"/>
      <protection locked="0"/>
    </xf>
    <xf numFmtId="0" fontId="6" fillId="0" borderId="1" xfId="6" applyFont="1" applyFill="1" applyBorder="1" applyAlignment="1" applyProtection="1">
      <alignment horizontal="center" vertical="center" wrapText="1" readingOrder="1"/>
      <protection locked="0"/>
    </xf>
    <xf numFmtId="0" fontId="6" fillId="0" borderId="7" xfId="6" applyFont="1" applyFill="1" applyBorder="1" applyAlignment="1" applyProtection="1">
      <alignment horizontal="right" wrapText="1" readingOrder="1"/>
      <protection locked="0"/>
    </xf>
    <xf numFmtId="0" fontId="6" fillId="0" borderId="1" xfId="6" applyFont="1" applyFill="1" applyBorder="1" applyAlignment="1" applyProtection="1">
      <alignment horizontal="right" wrapText="1" readingOrder="1"/>
      <protection locked="0"/>
    </xf>
    <xf numFmtId="0" fontId="6" fillId="0" borderId="8" xfId="6" applyFont="1" applyFill="1" applyBorder="1" applyAlignment="1" applyProtection="1">
      <alignment horizontal="right" wrapText="1" readingOrder="1"/>
      <protection locked="0"/>
    </xf>
    <xf numFmtId="0" fontId="6" fillId="0" borderId="1" xfId="6" applyFont="1" applyFill="1" applyBorder="1" applyAlignment="1" applyProtection="1">
      <alignment horizontal="right" wrapText="1" readingOrder="1"/>
      <protection locked="0"/>
    </xf>
    <xf numFmtId="0" fontId="6" fillId="0" borderId="20" xfId="6" applyFont="1" applyFill="1" applyBorder="1" applyAlignment="1" applyProtection="1">
      <alignment horizontal="right" wrapText="1" readingOrder="1"/>
      <protection locked="0"/>
    </xf>
    <xf numFmtId="0" fontId="7" fillId="0" borderId="24" xfId="6" applyFont="1" applyFill="1" applyBorder="1" applyAlignment="1" applyProtection="1">
      <alignment vertical="center" wrapText="1" readingOrder="1"/>
      <protection locked="0"/>
    </xf>
    <xf numFmtId="0" fontId="7" fillId="0" borderId="0" xfId="6" applyFont="1" applyFill="1" applyBorder="1" applyAlignment="1" applyProtection="1">
      <alignment vertical="top" wrapText="1" readingOrder="1"/>
      <protection locked="0"/>
    </xf>
    <xf numFmtId="165" fontId="7" fillId="0" borderId="5" xfId="6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3" xfId="6" applyNumberFormat="1" applyFont="1" applyFill="1" applyBorder="1" applyAlignment="1" applyProtection="1">
      <alignment horizontal="right" vertical="top" wrapText="1" indent="1" readingOrder="1"/>
      <protection locked="0"/>
    </xf>
    <xf numFmtId="165" fontId="7" fillId="0" borderId="6" xfId="6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3" xfId="6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6" xfId="6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1" xfId="6" applyFont="1" applyFill="1" applyBorder="1" applyAlignment="1" applyProtection="1">
      <alignment vertical="center" wrapText="1" readingOrder="1"/>
      <protection locked="0"/>
    </xf>
    <xf numFmtId="165" fontId="7" fillId="0" borderId="10" xfId="6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0" xfId="6" applyNumberFormat="1" applyFont="1" applyFill="1" applyBorder="1" applyAlignment="1" applyProtection="1">
      <alignment horizontal="right" vertical="top" wrapText="1" indent="1" readingOrder="1"/>
      <protection locked="0"/>
    </xf>
    <xf numFmtId="165" fontId="7" fillId="0" borderId="13" xfId="6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0" xfId="6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7" xfId="6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5" xfId="6" applyFont="1" applyFill="1" applyBorder="1" applyAlignment="1" applyProtection="1">
      <alignment vertical="center" wrapText="1" readingOrder="1"/>
      <protection locked="0"/>
    </xf>
    <xf numFmtId="0" fontId="6" fillId="0" borderId="9" xfId="6" applyFont="1" applyFill="1" applyBorder="1" applyAlignment="1" applyProtection="1">
      <alignment horizontal="right" vertical="top" wrapText="1" readingOrder="1"/>
      <protection locked="0"/>
    </xf>
    <xf numFmtId="167" fontId="6" fillId="0" borderId="9" xfId="6" applyNumberFormat="1" applyFont="1" applyFill="1" applyBorder="1" applyAlignment="1" applyProtection="1">
      <alignment horizontal="right" vertical="top" wrapText="1" readingOrder="1"/>
      <protection locked="0"/>
    </xf>
    <xf numFmtId="167" fontId="6" fillId="0" borderId="2" xfId="6" applyNumberFormat="1" applyFont="1" applyFill="1" applyBorder="1" applyAlignment="1" applyProtection="1">
      <alignment horizontal="right" vertical="top" wrapText="1" indent="1" readingOrder="1"/>
      <protection locked="0"/>
    </xf>
    <xf numFmtId="167" fontId="6" fillId="0" borderId="14" xfId="6" applyNumberFormat="1" applyFont="1" applyFill="1" applyBorder="1" applyAlignment="1" applyProtection="1">
      <alignment horizontal="right" vertical="top" wrapText="1" readingOrder="1"/>
      <protection locked="0"/>
    </xf>
    <xf numFmtId="167" fontId="6" fillId="0" borderId="2" xfId="6" applyNumberFormat="1" applyFont="1" applyFill="1" applyBorder="1" applyAlignment="1" applyProtection="1">
      <alignment horizontal="right" vertical="top" wrapText="1" readingOrder="1"/>
      <protection locked="0"/>
    </xf>
    <xf numFmtId="166" fontId="6" fillId="0" borderId="26" xfId="6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7" xfId="6" applyFont="1" applyFill="1" applyBorder="1" applyAlignment="1" applyProtection="1">
      <alignment vertical="center" wrapText="1" readingOrder="1"/>
      <protection locked="0"/>
    </xf>
    <xf numFmtId="165" fontId="7" fillId="0" borderId="13" xfId="6" applyNumberFormat="1" applyFont="1" applyFill="1" applyBorder="1" applyAlignment="1" applyProtection="1">
      <alignment horizontal="right" vertical="top" wrapText="1" indent="1" readingOrder="1"/>
      <protection locked="0"/>
    </xf>
    <xf numFmtId="0" fontId="6" fillId="0" borderId="0" xfId="6" applyFont="1" applyFill="1" applyBorder="1" applyAlignment="1" applyProtection="1">
      <alignment horizontal="right" vertical="top" wrapText="1" readingOrder="1"/>
      <protection locked="0"/>
    </xf>
    <xf numFmtId="167" fontId="6" fillId="0" borderId="10" xfId="6" applyNumberFormat="1" applyFont="1" applyFill="1" applyBorder="1" applyAlignment="1" applyProtection="1">
      <alignment horizontal="right" vertical="top" wrapText="1" readingOrder="1"/>
      <protection locked="0"/>
    </xf>
    <xf numFmtId="167" fontId="6" fillId="0" borderId="0" xfId="6" applyNumberFormat="1" applyFont="1" applyFill="1" applyBorder="1" applyAlignment="1" applyProtection="1">
      <alignment horizontal="right" vertical="top" wrapText="1" indent="1" readingOrder="1"/>
      <protection locked="0"/>
    </xf>
    <xf numFmtId="167" fontId="6" fillId="0" borderId="13" xfId="6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4" xfId="6" applyFont="1" applyFill="1" applyBorder="1" applyAlignment="1" applyProtection="1">
      <alignment vertical="top" wrapText="1" readingOrder="1"/>
      <protection locked="0"/>
    </xf>
    <xf numFmtId="165" fontId="7" fillId="0" borderId="12" xfId="6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4" xfId="6" applyNumberFormat="1" applyFont="1" applyFill="1" applyBorder="1" applyAlignment="1" applyProtection="1">
      <alignment horizontal="right" vertical="top" wrapText="1" indent="1" readingOrder="1"/>
      <protection locked="0"/>
    </xf>
    <xf numFmtId="165" fontId="7" fillId="0" borderId="11" xfId="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" xfId="6" applyFont="1" applyFill="1" applyBorder="1" applyAlignment="1" applyProtection="1">
      <alignment horizontal="right" vertical="top" wrapText="1" readingOrder="1"/>
      <protection locked="0"/>
    </xf>
    <xf numFmtId="0" fontId="7" fillId="0" borderId="27" xfId="6" applyFont="1" applyFill="1" applyBorder="1" applyAlignment="1">
      <alignment vertical="center"/>
    </xf>
    <xf numFmtId="0" fontId="7" fillId="0" borderId="21" xfId="6" applyFont="1" applyFill="1" applyBorder="1" applyAlignment="1">
      <alignment vertical="center"/>
    </xf>
    <xf numFmtId="0" fontId="4" fillId="0" borderId="0" xfId="6" applyFont="1" applyFill="1"/>
    <xf numFmtId="0" fontId="7" fillId="0" borderId="25" xfId="6" applyFont="1" applyFill="1" applyBorder="1" applyAlignment="1">
      <alignment vertical="center"/>
    </xf>
    <xf numFmtId="165" fontId="7" fillId="0" borderId="10" xfId="6" applyNumberFormat="1" applyFont="1" applyFill="1" applyBorder="1" applyAlignment="1" applyProtection="1">
      <alignment horizontal="right" vertical="top" wrapText="1" indent="1" readingOrder="1"/>
      <protection locked="0"/>
    </xf>
    <xf numFmtId="167" fontId="6" fillId="0" borderId="13" xfId="6" applyNumberFormat="1" applyFont="1" applyFill="1" applyBorder="1" applyAlignment="1" applyProtection="1">
      <alignment horizontal="right" vertical="top" wrapText="1" indent="1" readingOrder="1"/>
      <protection locked="0"/>
    </xf>
    <xf numFmtId="165" fontId="7" fillId="0" borderId="11" xfId="6" applyNumberFormat="1" applyFont="1" applyFill="1" applyBorder="1" applyAlignment="1" applyProtection="1">
      <alignment horizontal="right" vertical="top" wrapText="1" indent="1" readingOrder="1"/>
      <protection locked="0"/>
    </xf>
    <xf numFmtId="165" fontId="7" fillId="0" borderId="4" xfId="6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9" xfId="6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8" xfId="6" applyFont="1" applyFill="1" applyBorder="1" applyAlignment="1" applyProtection="1">
      <alignment vertical="center" wrapText="1" readingOrder="1"/>
      <protection locked="0"/>
    </xf>
    <xf numFmtId="0" fontId="6" fillId="0" borderId="1" xfId="6" applyFont="1" applyFill="1" applyBorder="1" applyAlignment="1" applyProtection="1">
      <alignment horizontal="right" vertical="top" wrapText="1" readingOrder="1"/>
      <protection locked="0"/>
    </xf>
    <xf numFmtId="167" fontId="6" fillId="0" borderId="7" xfId="6" applyNumberFormat="1" applyFont="1" applyFill="1" applyBorder="1" applyAlignment="1" applyProtection="1">
      <alignment horizontal="right" vertical="top" wrapText="1" readingOrder="1"/>
      <protection locked="0"/>
    </xf>
    <xf numFmtId="167" fontId="6" fillId="0" borderId="1" xfId="6" applyNumberFormat="1" applyFont="1" applyFill="1" applyBorder="1" applyAlignment="1" applyProtection="1">
      <alignment horizontal="right" vertical="top" wrapText="1" indent="1" readingOrder="1"/>
      <protection locked="0"/>
    </xf>
    <xf numFmtId="167" fontId="6" fillId="0" borderId="8" xfId="6" applyNumberFormat="1" applyFont="1" applyFill="1" applyBorder="1" applyAlignment="1" applyProtection="1">
      <alignment horizontal="right" vertical="top" wrapText="1" readingOrder="1"/>
      <protection locked="0"/>
    </xf>
    <xf numFmtId="166" fontId="6" fillId="0" borderId="20" xfId="6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3" xfId="6" applyFont="1" applyFill="1" applyBorder="1" applyAlignment="1">
      <alignment horizontal="justify" vertical="top" wrapText="1"/>
    </xf>
    <xf numFmtId="0" fontId="3" fillId="0" borderId="0" xfId="6" applyFont="1" applyFill="1"/>
    <xf numFmtId="0" fontId="3" fillId="0" borderId="0" xfId="6" applyFont="1" applyFill="1" applyAlignment="1">
      <alignment horizontal="justify" vertical="top" wrapText="1"/>
    </xf>
  </cellXfs>
  <cellStyles count="7">
    <cellStyle name="Normal" xfId="0" builtinId="0"/>
    <cellStyle name="Normal 11 2" xfId="6"/>
    <cellStyle name="Normal 2" xfId="1"/>
    <cellStyle name="Normal 3" xfId="5"/>
    <cellStyle name="Normal 4" xfId="4"/>
    <cellStyle name="Normal 5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4"/>
  <sheetViews>
    <sheetView showGridLines="0" tabSelected="1" workbookViewId="0">
      <selection activeCell="A55" sqref="A55"/>
    </sheetView>
  </sheetViews>
  <sheetFormatPr defaultColWidth="8.88671875" defaultRowHeight="13.2" x14ac:dyDescent="0.25"/>
  <cols>
    <col min="1" max="1" width="63.109375" style="51" customWidth="1"/>
    <col min="2" max="2" width="29.6640625" style="51" customWidth="1"/>
    <col min="3" max="3" width="13" style="51" customWidth="1"/>
    <col min="4" max="4" width="11.44140625" style="51" customWidth="1"/>
    <col min="5" max="5" width="12.33203125" style="51" customWidth="1"/>
    <col min="6" max="7" width="10.44140625" style="51" customWidth="1"/>
    <col min="8" max="243" width="8.88671875" style="51"/>
    <col min="244" max="16384" width="8.88671875" style="2"/>
  </cols>
  <sheetData>
    <row r="1" spans="1:243" ht="15.6" x14ac:dyDescent="0.25">
      <c r="A1" s="1" t="s">
        <v>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5.6" x14ac:dyDescent="0.25">
      <c r="A2" s="1" t="s">
        <v>13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ht="15.6" x14ac:dyDescent="0.25">
      <c r="A3" s="1" t="s">
        <v>9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13.8" thickBot="1" x14ac:dyDescent="0.3">
      <c r="A4" s="3" t="s">
        <v>0</v>
      </c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ht="45.45" customHeight="1" x14ac:dyDescent="0.25">
      <c r="A5" s="4" t="s">
        <v>14</v>
      </c>
      <c r="B5" s="5"/>
      <c r="C5" s="6" t="s">
        <v>4</v>
      </c>
      <c r="D5" s="7" t="s">
        <v>1</v>
      </c>
      <c r="E5" s="8" t="s">
        <v>5</v>
      </c>
      <c r="F5" s="9" t="s">
        <v>7</v>
      </c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ht="16.05" customHeight="1" thickBot="1" x14ac:dyDescent="0.3">
      <c r="A6" s="11"/>
      <c r="B6" s="12"/>
      <c r="C6" s="13"/>
      <c r="D6" s="14"/>
      <c r="E6" s="15"/>
      <c r="F6" s="16" t="s">
        <v>2</v>
      </c>
      <c r="G6" s="17" t="s"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ht="13.95" customHeight="1" x14ac:dyDescent="0.25">
      <c r="A7" s="18" t="s">
        <v>8</v>
      </c>
      <c r="B7" s="19" t="s">
        <v>10</v>
      </c>
      <c r="C7" s="20">
        <v>13.380814000000001</v>
      </c>
      <c r="D7" s="21">
        <v>0</v>
      </c>
      <c r="E7" s="22">
        <v>3.37</v>
      </c>
      <c r="F7" s="23">
        <f>E7-C7</f>
        <v>-10.010814</v>
      </c>
      <c r="G7" s="24">
        <f>IF(C7=0,"N/A", F7/C7)</f>
        <v>-0.74814686161843358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ht="13.95" customHeight="1" x14ac:dyDescent="0.25">
      <c r="A8" s="25"/>
      <c r="B8" s="19" t="s">
        <v>11</v>
      </c>
      <c r="C8" s="26">
        <v>1.4799739999999999</v>
      </c>
      <c r="D8" s="27">
        <v>0</v>
      </c>
      <c r="E8" s="28">
        <v>1.53</v>
      </c>
      <c r="F8" s="29">
        <f t="shared" ref="F8:F42" si="0">E8-C8</f>
        <v>5.0026000000000126E-2</v>
      </c>
      <c r="G8" s="30">
        <f t="shared" ref="G8:G42" si="1">IF(C8=0,"N/A", F8/C8)</f>
        <v>3.3801945169307117E-2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ht="13.95" customHeight="1" x14ac:dyDescent="0.25">
      <c r="A9" s="31"/>
      <c r="B9" s="32" t="s">
        <v>12</v>
      </c>
      <c r="C9" s="33">
        <f>SUM(C7:C8)</f>
        <v>14.860788000000001</v>
      </c>
      <c r="D9" s="34">
        <f t="shared" ref="D9" si="2">SUM(D7:D8)</f>
        <v>0</v>
      </c>
      <c r="E9" s="35">
        <f>SUM(E7:E8)</f>
        <v>4.9000000000000004</v>
      </c>
      <c r="F9" s="36">
        <f t="shared" si="0"/>
        <v>-9.9607880000000009</v>
      </c>
      <c r="G9" s="37">
        <f t="shared" si="1"/>
        <v>-0.67027320489330711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ht="13.95" customHeight="1" x14ac:dyDescent="0.25">
      <c r="A10" s="38" t="s">
        <v>15</v>
      </c>
      <c r="B10" s="19" t="s">
        <v>10</v>
      </c>
      <c r="C10" s="26">
        <v>280.64718800000009</v>
      </c>
      <c r="D10" s="27">
        <v>0</v>
      </c>
      <c r="E10" s="28">
        <v>242.2</v>
      </c>
      <c r="F10" s="29">
        <f t="shared" si="0"/>
        <v>-38.447188000000097</v>
      </c>
      <c r="G10" s="30">
        <f t="shared" si="1"/>
        <v>-0.13699473803386222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ht="13.8" x14ac:dyDescent="0.25">
      <c r="A11" s="25"/>
      <c r="B11" s="19" t="s">
        <v>11</v>
      </c>
      <c r="C11" s="26">
        <v>0</v>
      </c>
      <c r="D11" s="27">
        <v>0</v>
      </c>
      <c r="E11" s="39">
        <v>0</v>
      </c>
      <c r="F11" s="27">
        <f t="shared" si="0"/>
        <v>0</v>
      </c>
      <c r="G11" s="30" t="str">
        <f t="shared" si="1"/>
        <v>N/A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ht="13.95" customHeight="1" x14ac:dyDescent="0.25">
      <c r="A12" s="31"/>
      <c r="B12" s="40" t="s">
        <v>12</v>
      </c>
      <c r="C12" s="41">
        <f>SUM(C10:C11)</f>
        <v>280.64718800000009</v>
      </c>
      <c r="D12" s="42">
        <f t="shared" ref="D12" si="3">SUM(D10:D11)</f>
        <v>0</v>
      </c>
      <c r="E12" s="43">
        <f>SUM(E10:E11)</f>
        <v>242.2</v>
      </c>
      <c r="F12" s="36">
        <f t="shared" si="0"/>
        <v>-38.447188000000097</v>
      </c>
      <c r="G12" s="37">
        <f t="shared" si="1"/>
        <v>-0.13699473803386222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ht="13.95" customHeight="1" x14ac:dyDescent="0.25">
      <c r="A13" s="38" t="s">
        <v>16</v>
      </c>
      <c r="B13" s="44" t="s">
        <v>10</v>
      </c>
      <c r="C13" s="45">
        <v>165.96</v>
      </c>
      <c r="D13" s="46">
        <v>0</v>
      </c>
      <c r="E13" s="47">
        <v>123.27</v>
      </c>
      <c r="F13" s="29">
        <f t="shared" si="0"/>
        <v>-42.690000000000012</v>
      </c>
      <c r="G13" s="30">
        <f t="shared" si="1"/>
        <v>-0.25723065798987715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ht="13.95" customHeight="1" x14ac:dyDescent="0.25">
      <c r="A14" s="25"/>
      <c r="B14" s="19" t="s">
        <v>11</v>
      </c>
      <c r="C14" s="26">
        <v>166.382879</v>
      </c>
      <c r="D14" s="27">
        <v>0</v>
      </c>
      <c r="E14" s="28">
        <v>123.27</v>
      </c>
      <c r="F14" s="29">
        <f t="shared" si="0"/>
        <v>-43.112879000000007</v>
      </c>
      <c r="G14" s="30">
        <f t="shared" si="1"/>
        <v>-0.25911848177600055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ht="13.95" customHeight="1" x14ac:dyDescent="0.25">
      <c r="A15" s="31"/>
      <c r="B15" s="48" t="s">
        <v>12</v>
      </c>
      <c r="C15" s="33">
        <f>SUM(C13:C14)</f>
        <v>332.34287900000004</v>
      </c>
      <c r="D15" s="34">
        <f t="shared" ref="D15" si="4">SUM(D13:D14)</f>
        <v>0</v>
      </c>
      <c r="E15" s="35">
        <f>SUM(E13:E14)</f>
        <v>246.54</v>
      </c>
      <c r="F15" s="36">
        <f t="shared" si="0"/>
        <v>-85.802879000000047</v>
      </c>
      <c r="G15" s="37">
        <f t="shared" si="1"/>
        <v>-0.25817577093324762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ht="13.95" customHeight="1" x14ac:dyDescent="0.25">
      <c r="A16" s="49" t="s">
        <v>17</v>
      </c>
      <c r="B16" s="44" t="s">
        <v>10</v>
      </c>
      <c r="C16" s="26">
        <v>24.945999</v>
      </c>
      <c r="D16" s="27">
        <v>0</v>
      </c>
      <c r="E16" s="28">
        <v>7.05</v>
      </c>
      <c r="F16" s="29">
        <f t="shared" si="0"/>
        <v>-17.895999</v>
      </c>
      <c r="G16" s="30">
        <f t="shared" si="1"/>
        <v>-0.71738955012384953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ht="13.95" customHeight="1" x14ac:dyDescent="0.25">
      <c r="A17" s="50"/>
      <c r="B17" s="19" t="s">
        <v>11</v>
      </c>
      <c r="C17" s="26">
        <v>31.033866</v>
      </c>
      <c r="D17" s="27">
        <v>0</v>
      </c>
      <c r="E17" s="28">
        <v>33.049999999999997</v>
      </c>
      <c r="F17" s="29">
        <f t="shared" si="0"/>
        <v>2.0161339999999974</v>
      </c>
      <c r="G17" s="30">
        <f t="shared" si="1"/>
        <v>6.4965608860977797E-2</v>
      </c>
    </row>
    <row r="18" spans="1:243" ht="13.95" customHeight="1" x14ac:dyDescent="0.25">
      <c r="A18" s="52"/>
      <c r="B18" s="48" t="s">
        <v>12</v>
      </c>
      <c r="C18" s="33">
        <f>SUM(C16:C17)</f>
        <v>55.979865000000004</v>
      </c>
      <c r="D18" s="34">
        <f t="shared" ref="D18" si="5">SUM(D16:D17)</f>
        <v>0</v>
      </c>
      <c r="E18" s="35">
        <f>SUM(E16:E17)</f>
        <v>40.099999999999994</v>
      </c>
      <c r="F18" s="36">
        <f t="shared" si="0"/>
        <v>-15.879865000000009</v>
      </c>
      <c r="G18" s="37">
        <f t="shared" si="1"/>
        <v>-0.28367101278289986</v>
      </c>
    </row>
    <row r="19" spans="1:243" ht="13.95" customHeight="1" x14ac:dyDescent="0.25">
      <c r="A19" s="38" t="s">
        <v>18</v>
      </c>
      <c r="B19" s="19" t="s">
        <v>10</v>
      </c>
      <c r="C19" s="26">
        <f>SUM(C13,C16)</f>
        <v>190.90599900000001</v>
      </c>
      <c r="D19" s="27">
        <f t="shared" ref="D19" si="6">SUM(D13,D16)</f>
        <v>0</v>
      </c>
      <c r="E19" s="28">
        <f>SUM(E13,E16)</f>
        <v>130.32</v>
      </c>
      <c r="F19" s="29">
        <f t="shared" si="0"/>
        <v>-60.585999000000015</v>
      </c>
      <c r="G19" s="30">
        <f t="shared" si="1"/>
        <v>-0.31736037273506534</v>
      </c>
    </row>
    <row r="20" spans="1:243" ht="13.95" customHeight="1" x14ac:dyDescent="0.25">
      <c r="A20" s="25"/>
      <c r="B20" s="19" t="s">
        <v>11</v>
      </c>
      <c r="C20" s="26">
        <f t="shared" ref="C20:E20" si="7">SUM(C14,C17)</f>
        <v>197.41674499999999</v>
      </c>
      <c r="D20" s="27">
        <f t="shared" si="7"/>
        <v>0</v>
      </c>
      <c r="E20" s="28">
        <f t="shared" si="7"/>
        <v>156.32</v>
      </c>
      <c r="F20" s="29">
        <f t="shared" si="0"/>
        <v>-41.096744999999999</v>
      </c>
      <c r="G20" s="30">
        <f t="shared" si="1"/>
        <v>-0.20817253875804709</v>
      </c>
    </row>
    <row r="21" spans="1:243" ht="13.95" customHeight="1" x14ac:dyDescent="0.25">
      <c r="A21" s="31"/>
      <c r="B21" s="40" t="s">
        <v>12</v>
      </c>
      <c r="C21" s="33">
        <f>SUM(C19:C20)</f>
        <v>388.322744</v>
      </c>
      <c r="D21" s="34">
        <f t="shared" ref="D21" si="8">SUM(D19:D20)</f>
        <v>0</v>
      </c>
      <c r="E21" s="35">
        <f>SUM(E19:E20)</f>
        <v>286.64</v>
      </c>
      <c r="F21" s="36">
        <f t="shared" si="0"/>
        <v>-101.68274400000001</v>
      </c>
      <c r="G21" s="37">
        <f t="shared" si="1"/>
        <v>-0.26185111629722108</v>
      </c>
      <c r="II21" s="2"/>
    </row>
    <row r="22" spans="1:243" ht="13.95" customHeight="1" x14ac:dyDescent="0.25">
      <c r="A22" s="38" t="s">
        <v>19</v>
      </c>
      <c r="B22" s="44" t="s">
        <v>10</v>
      </c>
      <c r="C22" s="26">
        <v>11.516166999999999</v>
      </c>
      <c r="D22" s="27">
        <v>0</v>
      </c>
      <c r="E22" s="39">
        <v>0</v>
      </c>
      <c r="F22" s="29">
        <f t="shared" si="0"/>
        <v>-11.516166999999999</v>
      </c>
      <c r="G22" s="30">
        <f t="shared" si="1"/>
        <v>-1</v>
      </c>
    </row>
    <row r="23" spans="1:243" ht="13.95" customHeight="1" x14ac:dyDescent="0.25">
      <c r="A23" s="25"/>
      <c r="B23" s="19" t="s">
        <v>11</v>
      </c>
      <c r="C23" s="53">
        <v>0</v>
      </c>
      <c r="D23" s="27">
        <v>0</v>
      </c>
      <c r="E23" s="39">
        <v>0</v>
      </c>
      <c r="F23" s="27">
        <f t="shared" si="0"/>
        <v>0</v>
      </c>
      <c r="G23" s="30" t="str">
        <f t="shared" si="1"/>
        <v>N/A</v>
      </c>
    </row>
    <row r="24" spans="1:243" ht="13.95" customHeight="1" x14ac:dyDescent="0.25">
      <c r="A24" s="31"/>
      <c r="B24" s="48" t="s">
        <v>12</v>
      </c>
      <c r="C24" s="41">
        <f>SUM(C22:C23)</f>
        <v>11.516166999999999</v>
      </c>
      <c r="D24" s="42">
        <f t="shared" ref="D24" si="9">SUM(D22:D23)</f>
        <v>0</v>
      </c>
      <c r="E24" s="54">
        <f>SUM(E22:E23)</f>
        <v>0</v>
      </c>
      <c r="F24" s="36">
        <f t="shared" si="0"/>
        <v>-11.516166999999999</v>
      </c>
      <c r="G24" s="37">
        <f t="shared" si="1"/>
        <v>-1</v>
      </c>
    </row>
    <row r="25" spans="1:243" ht="13.95" customHeight="1" x14ac:dyDescent="0.25">
      <c r="A25" s="38" t="s">
        <v>20</v>
      </c>
      <c r="B25" s="44" t="s">
        <v>10</v>
      </c>
      <c r="C25" s="45">
        <v>30.626681000000001</v>
      </c>
      <c r="D25" s="46">
        <v>0</v>
      </c>
      <c r="E25" s="47">
        <v>29.424500000000002</v>
      </c>
      <c r="F25" s="29">
        <f t="shared" si="0"/>
        <v>-1.2021809999999995</v>
      </c>
      <c r="G25" s="30">
        <f t="shared" si="1"/>
        <v>-3.9252735221292814E-2</v>
      </c>
    </row>
    <row r="26" spans="1:243" ht="13.8" x14ac:dyDescent="0.25">
      <c r="A26" s="25"/>
      <c r="B26" s="19" t="s">
        <v>11</v>
      </c>
      <c r="C26" s="53">
        <v>0</v>
      </c>
      <c r="D26" s="27">
        <v>0</v>
      </c>
      <c r="E26" s="39">
        <v>0</v>
      </c>
      <c r="F26" s="27">
        <f t="shared" si="0"/>
        <v>0</v>
      </c>
      <c r="G26" s="30" t="str">
        <f t="shared" si="1"/>
        <v>N/A</v>
      </c>
    </row>
    <row r="27" spans="1:243" ht="13.95" customHeight="1" x14ac:dyDescent="0.25">
      <c r="A27" s="31"/>
      <c r="B27" s="48" t="s">
        <v>12</v>
      </c>
      <c r="C27" s="33">
        <f>SUM(C25:C26)</f>
        <v>30.626681000000001</v>
      </c>
      <c r="D27" s="34">
        <f t="shared" ref="D27" si="10">SUM(D25:D26)</f>
        <v>0</v>
      </c>
      <c r="E27" s="35">
        <f>SUM(E25:E26)</f>
        <v>29.424500000000002</v>
      </c>
      <c r="F27" s="36">
        <f t="shared" si="0"/>
        <v>-1.2021809999999995</v>
      </c>
      <c r="G27" s="37">
        <f t="shared" si="1"/>
        <v>-3.9252735221292814E-2</v>
      </c>
    </row>
    <row r="28" spans="1:243" ht="13.95" customHeight="1" x14ac:dyDescent="0.25">
      <c r="A28" s="38" t="s">
        <v>21</v>
      </c>
      <c r="B28" s="44" t="s">
        <v>10</v>
      </c>
      <c r="C28" s="45">
        <v>73.878826999999987</v>
      </c>
      <c r="D28" s="46">
        <v>0</v>
      </c>
      <c r="E28" s="47">
        <v>55.06</v>
      </c>
      <c r="F28" s="29">
        <f t="shared" si="0"/>
        <v>-18.818826999999985</v>
      </c>
      <c r="G28" s="30">
        <f t="shared" si="1"/>
        <v>-0.2547255792244778</v>
      </c>
    </row>
    <row r="29" spans="1:243" ht="13.95" customHeight="1" x14ac:dyDescent="0.25">
      <c r="A29" s="25"/>
      <c r="B29" s="19" t="s">
        <v>11</v>
      </c>
      <c r="C29" s="53">
        <v>0</v>
      </c>
      <c r="D29" s="27">
        <v>0</v>
      </c>
      <c r="E29" s="39">
        <v>0</v>
      </c>
      <c r="F29" s="27">
        <f t="shared" si="0"/>
        <v>0</v>
      </c>
      <c r="G29" s="30" t="str">
        <f t="shared" si="1"/>
        <v>N/A</v>
      </c>
    </row>
    <row r="30" spans="1:243" ht="13.95" customHeight="1" x14ac:dyDescent="0.25">
      <c r="A30" s="31"/>
      <c r="B30" s="48" t="s">
        <v>12</v>
      </c>
      <c r="C30" s="33">
        <f>SUM(C28:C29)</f>
        <v>73.878826999999987</v>
      </c>
      <c r="D30" s="34">
        <f t="shared" ref="D30" si="11">SUM(D28:D29)</f>
        <v>0</v>
      </c>
      <c r="E30" s="35">
        <f>SUM(E28:E29)</f>
        <v>55.06</v>
      </c>
      <c r="F30" s="36">
        <f t="shared" si="0"/>
        <v>-18.818826999999985</v>
      </c>
      <c r="G30" s="37">
        <f t="shared" si="1"/>
        <v>-0.2547255792244778</v>
      </c>
    </row>
    <row r="31" spans="1:243" ht="13.95" customHeight="1" x14ac:dyDescent="0.25">
      <c r="A31" s="38" t="s">
        <v>22</v>
      </c>
      <c r="B31" s="19" t="s">
        <v>10</v>
      </c>
      <c r="C31" s="26">
        <v>23.844282000000003</v>
      </c>
      <c r="D31" s="27">
        <v>0</v>
      </c>
      <c r="E31" s="28">
        <v>19.650000000000002</v>
      </c>
      <c r="F31" s="29">
        <f t="shared" si="0"/>
        <v>-4.1942820000000012</v>
      </c>
      <c r="G31" s="30">
        <f t="shared" si="1"/>
        <v>-0.17590305298352035</v>
      </c>
    </row>
    <row r="32" spans="1:243" ht="13.95" customHeight="1" x14ac:dyDescent="0.25">
      <c r="A32" s="25"/>
      <c r="B32" s="19" t="s">
        <v>11</v>
      </c>
      <c r="C32" s="53">
        <v>0</v>
      </c>
      <c r="D32" s="27">
        <v>0</v>
      </c>
      <c r="E32" s="39">
        <v>0</v>
      </c>
      <c r="F32" s="27">
        <f t="shared" si="0"/>
        <v>0</v>
      </c>
      <c r="G32" s="30" t="str">
        <f t="shared" si="1"/>
        <v>N/A</v>
      </c>
    </row>
    <row r="33" spans="1:243" ht="13.95" customHeight="1" x14ac:dyDescent="0.25">
      <c r="A33" s="31"/>
      <c r="B33" s="40" t="s">
        <v>12</v>
      </c>
      <c r="C33" s="41">
        <f>SUM(C31:C32)</f>
        <v>23.844282000000003</v>
      </c>
      <c r="D33" s="42">
        <f t="shared" ref="D33" si="12">SUM(D31:D32)</f>
        <v>0</v>
      </c>
      <c r="E33" s="43">
        <f>SUM(E31:E32)</f>
        <v>19.650000000000002</v>
      </c>
      <c r="F33" s="36">
        <f t="shared" si="0"/>
        <v>-4.1942820000000012</v>
      </c>
      <c r="G33" s="37">
        <f t="shared" si="1"/>
        <v>-0.17590305298352035</v>
      </c>
    </row>
    <row r="34" spans="1:243" ht="13.95" customHeight="1" x14ac:dyDescent="0.25">
      <c r="A34" s="38" t="s">
        <v>23</v>
      </c>
      <c r="B34" s="44" t="s">
        <v>10</v>
      </c>
      <c r="C34" s="45">
        <f>SUM(C28,C31)</f>
        <v>97.723108999999994</v>
      </c>
      <c r="D34" s="46">
        <f t="shared" ref="D34:D35" si="13">SUM(D28,D31)</f>
        <v>0</v>
      </c>
      <c r="E34" s="47">
        <f>SUM(E28,E31)</f>
        <v>74.710000000000008</v>
      </c>
      <c r="F34" s="29">
        <f t="shared" si="0"/>
        <v>-23.013108999999986</v>
      </c>
      <c r="G34" s="30">
        <f t="shared" si="1"/>
        <v>-0.2354930091305219</v>
      </c>
    </row>
    <row r="35" spans="1:243" ht="13.95" customHeight="1" x14ac:dyDescent="0.25">
      <c r="A35" s="25"/>
      <c r="B35" s="19" t="s">
        <v>11</v>
      </c>
      <c r="C35" s="53">
        <f>SUM(C29,C32)</f>
        <v>0</v>
      </c>
      <c r="D35" s="27">
        <f t="shared" si="13"/>
        <v>0</v>
      </c>
      <c r="E35" s="39">
        <f>SUM(E29,E32)</f>
        <v>0</v>
      </c>
      <c r="F35" s="27">
        <f t="shared" si="0"/>
        <v>0</v>
      </c>
      <c r="G35" s="30" t="str">
        <f t="shared" si="1"/>
        <v>N/A</v>
      </c>
    </row>
    <row r="36" spans="1:243" ht="13.95" customHeight="1" x14ac:dyDescent="0.25">
      <c r="A36" s="31"/>
      <c r="B36" s="48" t="s">
        <v>12</v>
      </c>
      <c r="C36" s="33">
        <f>SUM(C34:C35)</f>
        <v>97.723108999999994</v>
      </c>
      <c r="D36" s="34">
        <f t="shared" ref="D36" si="14">SUM(D34:D35)</f>
        <v>0</v>
      </c>
      <c r="E36" s="35">
        <f>SUM(E34:E35)</f>
        <v>74.710000000000008</v>
      </c>
      <c r="F36" s="36">
        <f t="shared" si="0"/>
        <v>-23.013108999999986</v>
      </c>
      <c r="G36" s="37">
        <f t="shared" si="1"/>
        <v>-0.2354930091305219</v>
      </c>
    </row>
    <row r="37" spans="1:243" ht="13.95" customHeight="1" x14ac:dyDescent="0.25">
      <c r="A37" s="38" t="s">
        <v>24</v>
      </c>
      <c r="B37" s="44" t="s">
        <v>10</v>
      </c>
      <c r="C37" s="45">
        <v>1.4695559999999999</v>
      </c>
      <c r="D37" s="46">
        <v>0</v>
      </c>
      <c r="E37" s="55">
        <v>0</v>
      </c>
      <c r="F37" s="56">
        <f t="shared" si="0"/>
        <v>-1.4695559999999999</v>
      </c>
      <c r="G37" s="57">
        <f t="shared" si="1"/>
        <v>-1</v>
      </c>
    </row>
    <row r="38" spans="1:243" ht="13.95" customHeight="1" x14ac:dyDescent="0.25">
      <c r="A38" s="25"/>
      <c r="B38" s="19" t="s">
        <v>11</v>
      </c>
      <c r="C38" s="26">
        <v>7.8215320000000004</v>
      </c>
      <c r="D38" s="27">
        <v>0</v>
      </c>
      <c r="E38" s="28">
        <v>5.5</v>
      </c>
      <c r="F38" s="29">
        <f t="shared" si="0"/>
        <v>-2.3215320000000004</v>
      </c>
      <c r="G38" s="30">
        <f t="shared" si="1"/>
        <v>-0.29681295173375244</v>
      </c>
    </row>
    <row r="39" spans="1:243" ht="13.95" customHeight="1" thickBot="1" x14ac:dyDescent="0.3">
      <c r="A39" s="58"/>
      <c r="B39" s="59" t="s">
        <v>12</v>
      </c>
      <c r="C39" s="60">
        <f>SUM(C37:C38)</f>
        <v>9.2910880000000002</v>
      </c>
      <c r="D39" s="61">
        <f t="shared" ref="D39" si="15">SUM(D37:D38)</f>
        <v>0</v>
      </c>
      <c r="E39" s="62">
        <f>SUM(E37:E38)</f>
        <v>5.5</v>
      </c>
      <c r="F39" s="60">
        <f t="shared" si="0"/>
        <v>-3.7910880000000002</v>
      </c>
      <c r="G39" s="63">
        <f t="shared" si="1"/>
        <v>-0.40803488245940628</v>
      </c>
    </row>
    <row r="40" spans="1:243" ht="13.8" x14ac:dyDescent="0.25">
      <c r="A40" s="38" t="s">
        <v>25</v>
      </c>
      <c r="B40" s="44" t="s">
        <v>10</v>
      </c>
      <c r="C40" s="45">
        <v>43.537032999999994</v>
      </c>
      <c r="D40" s="46">
        <v>0</v>
      </c>
      <c r="E40" s="47">
        <v>35.340000000000003</v>
      </c>
      <c r="F40" s="56">
        <f t="shared" si="0"/>
        <v>-8.1970329999999905</v>
      </c>
      <c r="G40" s="57">
        <f t="shared" si="1"/>
        <v>-0.188277253528048</v>
      </c>
    </row>
    <row r="41" spans="1:243" ht="13.95" customHeight="1" x14ac:dyDescent="0.25">
      <c r="A41" s="25"/>
      <c r="B41" s="19" t="s">
        <v>11</v>
      </c>
      <c r="C41" s="53">
        <v>0</v>
      </c>
      <c r="D41" s="27">
        <v>0</v>
      </c>
      <c r="E41" s="39">
        <v>0</v>
      </c>
      <c r="F41" s="27">
        <f t="shared" si="0"/>
        <v>0</v>
      </c>
      <c r="G41" s="30" t="str">
        <f t="shared" si="1"/>
        <v>N/A</v>
      </c>
    </row>
    <row r="42" spans="1:243" ht="14.4" thickBot="1" x14ac:dyDescent="0.3">
      <c r="A42" s="58"/>
      <c r="B42" s="59" t="s">
        <v>12</v>
      </c>
      <c r="C42" s="60">
        <f>SUM(C40:C41)</f>
        <v>43.537032999999994</v>
      </c>
      <c r="D42" s="61">
        <f t="shared" ref="D42" si="16">SUM(D40:D41)</f>
        <v>0</v>
      </c>
      <c r="E42" s="62">
        <f>SUM(E40:E41)</f>
        <v>35.340000000000003</v>
      </c>
      <c r="F42" s="60">
        <f t="shared" si="0"/>
        <v>-8.1970329999999905</v>
      </c>
      <c r="G42" s="63">
        <f t="shared" si="1"/>
        <v>-0.188277253528048</v>
      </c>
    </row>
    <row r="43" spans="1:243" x14ac:dyDescent="0.25">
      <c r="A43" s="64" t="s">
        <v>26</v>
      </c>
      <c r="B43" s="64"/>
      <c r="C43" s="64"/>
      <c r="D43" s="64"/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</row>
    <row r="44" spans="1:243" x14ac:dyDescent="0.25">
      <c r="A44" s="66"/>
      <c r="B44" s="66"/>
      <c r="C44" s="66"/>
      <c r="D44" s="66"/>
      <c r="E44" s="66"/>
      <c r="F44" s="66"/>
      <c r="G44" s="66"/>
    </row>
  </sheetData>
  <mergeCells count="22">
    <mergeCell ref="A34:A36"/>
    <mergeCell ref="A37:A39"/>
    <mergeCell ref="A40:A42"/>
    <mergeCell ref="A43:G44"/>
    <mergeCell ref="A19:A21"/>
    <mergeCell ref="A22:A24"/>
    <mergeCell ref="A25:A27"/>
    <mergeCell ref="A28:A30"/>
    <mergeCell ref="A31:A33"/>
    <mergeCell ref="C5:C6"/>
    <mergeCell ref="D5:D6"/>
    <mergeCell ref="A5:B6"/>
    <mergeCell ref="E5:E6"/>
    <mergeCell ref="F5:G5"/>
    <mergeCell ref="A7:A9"/>
    <mergeCell ref="A10:A12"/>
    <mergeCell ref="A13:A15"/>
    <mergeCell ref="A16:A18"/>
    <mergeCell ref="A1:G1"/>
    <mergeCell ref="A2:G2"/>
    <mergeCell ref="A3:G3"/>
    <mergeCell ref="A4:G4"/>
  </mergeCells>
  <hyperlinks>
    <hyperlink ref="A3" r:id="rId1" display="http://dellweb.bfa.nsf.gov/"/>
    <hyperlink ref="A3:I3" r:id="rId2" display="Click here for complete history"/>
  </hyperlinks>
  <printOptions horizontalCentered="1"/>
  <pageMargins left="0.7" right="0.7" top="0.75" bottom="0.75" header="0.3" footer="0.3"/>
  <pageSetup scale="76" orientation="landscape" horizontalDpi="0" verticalDpi="0" r:id="rId3"/>
  <ignoredErrors>
    <ignoredError sqref="F7:G42 C9:E9 C12:E12 C15:E15 C18:E21 C24:E24 C27:E27 C30:E30 C33:E36 C39:E39 C42:E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Selected Xcutting Programs</vt:lpstr>
      <vt:lpstr>'NSF Selected Xcutting Programs'!Print_Area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2017-05-18T17:16:16Z</dcterms:modified>
</cp:coreProperties>
</file>