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018_Budget Cycle\FY_2018_Cong Request\Production\CD and PDF Production\Extracted Excel Files\"/>
    </mc:Choice>
  </mc:AlternateContent>
  <bookViews>
    <workbookView xWindow="0" yWindow="0" windowWidth="20160" windowHeight="9324"/>
  </bookViews>
  <sheets>
    <sheet name="RI Summary" sheetId="1" r:id="rId1"/>
  </sheets>
  <definedNames>
    <definedName name="_xlnm.Print_Area" localSheetId="0">'RI Summary'!$A$1:$G$58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G47" i="1" s="1"/>
  <c r="C46" i="1"/>
  <c r="C48" i="1" s="1"/>
  <c r="F45" i="1"/>
  <c r="G45" i="1" s="1"/>
  <c r="F44" i="1"/>
  <c r="G44" i="1" s="1"/>
  <c r="F43" i="1"/>
  <c r="G43" i="1" s="1"/>
  <c r="F42" i="1"/>
  <c r="G42" i="1" s="1"/>
  <c r="F41" i="1"/>
  <c r="G41" i="1" s="1"/>
  <c r="F40" i="1"/>
  <c r="G40" i="1" s="1"/>
  <c r="F39" i="1"/>
  <c r="G39" i="1" s="1"/>
  <c r="F38" i="1"/>
  <c r="G38" i="1" s="1"/>
  <c r="E37" i="1"/>
  <c r="F37" i="1" s="1"/>
  <c r="D37" i="1"/>
  <c r="C37" i="1"/>
  <c r="G37" i="1" s="1"/>
  <c r="F36" i="1"/>
  <c r="G36" i="1" s="1"/>
  <c r="G35" i="1"/>
  <c r="F35" i="1"/>
  <c r="G34" i="1"/>
  <c r="F34" i="1"/>
  <c r="G33" i="1"/>
  <c r="F33" i="1"/>
  <c r="F32" i="1"/>
  <c r="G32" i="1" s="1"/>
  <c r="G31" i="1"/>
  <c r="F31" i="1"/>
  <c r="E30" i="1"/>
  <c r="F30" i="1" s="1"/>
  <c r="D30" i="1"/>
  <c r="C30" i="1"/>
  <c r="F29" i="1"/>
  <c r="G29" i="1" s="1"/>
  <c r="F28" i="1"/>
  <c r="G28" i="1" s="1"/>
  <c r="F27" i="1"/>
  <c r="G27" i="1" s="1"/>
  <c r="E26" i="1"/>
  <c r="F26" i="1" s="1"/>
  <c r="D26" i="1"/>
  <c r="D46" i="1" s="1"/>
  <c r="D48" i="1" s="1"/>
  <c r="C26" i="1"/>
  <c r="G26" i="1" s="1"/>
  <c r="F25" i="1"/>
  <c r="G25" i="1" s="1"/>
  <c r="G24" i="1"/>
  <c r="F24" i="1"/>
  <c r="F23" i="1"/>
  <c r="G23" i="1" s="1"/>
  <c r="G22" i="1"/>
  <c r="F22" i="1"/>
  <c r="F21" i="1"/>
  <c r="G21" i="1" s="1"/>
  <c r="G20" i="1"/>
  <c r="F20" i="1"/>
  <c r="F19" i="1"/>
  <c r="G19" i="1" s="1"/>
  <c r="G18" i="1"/>
  <c r="F18" i="1"/>
  <c r="F17" i="1"/>
  <c r="G17" i="1" s="1"/>
  <c r="G16" i="1"/>
  <c r="F16" i="1"/>
  <c r="F15" i="1"/>
  <c r="G15" i="1" s="1"/>
  <c r="G14" i="1"/>
  <c r="F14" i="1"/>
  <c r="F13" i="1"/>
  <c r="G13" i="1" s="1"/>
  <c r="G12" i="1"/>
  <c r="F12" i="1"/>
  <c r="F11" i="1"/>
  <c r="G11" i="1" s="1"/>
  <c r="G10" i="1"/>
  <c r="F10" i="1"/>
  <c r="F9" i="1"/>
  <c r="G9" i="1" s="1"/>
  <c r="G8" i="1"/>
  <c r="F8" i="1"/>
  <c r="E7" i="1"/>
  <c r="F7" i="1" s="1"/>
  <c r="D7" i="1"/>
  <c r="C7" i="1"/>
  <c r="G7" i="1" l="1"/>
  <c r="G30" i="1"/>
  <c r="E46" i="1"/>
  <c r="F46" i="1" l="1"/>
  <c r="G46" i="1" s="1"/>
  <c r="E48" i="1"/>
  <c r="F48" i="1" s="1"/>
  <c r="G48" i="1" s="1"/>
</calcChain>
</file>

<file path=xl/sharedStrings.xml><?xml version="1.0" encoding="utf-8"?>
<sst xmlns="http://schemas.openxmlformats.org/spreadsheetml/2006/main" count="62" uniqueCount="62">
  <si>
    <t>(Dollars in Millions)</t>
  </si>
  <si>
    <t>FY 2017
(TBD)</t>
  </si>
  <si>
    <t>Amount</t>
  </si>
  <si>
    <t>Percent</t>
  </si>
  <si>
    <t>National Nanotechnology Coordinated Infrastructure (NNCI)</t>
  </si>
  <si>
    <t>Cornell High Energy Synchrotron Source (CHESS)</t>
  </si>
  <si>
    <t>FY 2018
Request</t>
  </si>
  <si>
    <t>National Science Foundation</t>
  </si>
  <si>
    <t>FY 2018 Budget Request to Congress</t>
  </si>
  <si>
    <t>FY 2016
 Actual</t>
  </si>
  <si>
    <t>Research Infrastructure Summary</t>
  </si>
  <si>
    <t>FY 2018 Request
 Change Over
FY 2016 Actual</t>
  </si>
  <si>
    <t>Facilities</t>
  </si>
  <si>
    <r>
      <t>Academic Research Fleet</t>
    </r>
    <r>
      <rPr>
        <vertAlign val="superscript"/>
        <sz val="10"/>
        <color theme="1"/>
        <rFont val="Arial"/>
        <family val="2"/>
      </rPr>
      <t>1</t>
    </r>
  </si>
  <si>
    <t>Arecibo Observatory</t>
  </si>
  <si>
    <t>AST Portfolio Review Implementation</t>
  </si>
  <si>
    <t>Gemini Observatory</t>
  </si>
  <si>
    <t>Geodesy Advancing Geosciences and EarthScope (GAGE)</t>
  </si>
  <si>
    <t>IceCube Neutrino Observatory (IceCube)</t>
  </si>
  <si>
    <t>International Ocean Discovery Program (IODP)</t>
  </si>
  <si>
    <r>
      <t>Large Hadron Collider (LHC)</t>
    </r>
    <r>
      <rPr>
        <vertAlign val="superscript"/>
        <sz val="10"/>
        <color indexed="8"/>
        <rFont val="Arial"/>
        <family val="2"/>
      </rPr>
      <t>2</t>
    </r>
  </si>
  <si>
    <t>Laser-Interferometer Gravitational-wave Observatory (LIGO)</t>
  </si>
  <si>
    <t>National High Magnetic Field Laboratory (NHMFL)</t>
  </si>
  <si>
    <t>National Superconducting Cyclotron Laboratory (NSCL) (MSU Cyclotron)</t>
  </si>
  <si>
    <t>Natural Hazards Engineering Research Infrastructure (NHERI)</t>
  </si>
  <si>
    <t>Ocean Observatories Initiative (OOI)</t>
  </si>
  <si>
    <r>
      <t>Other Facilities</t>
    </r>
    <r>
      <rPr>
        <vertAlign val="superscript"/>
        <sz val="10"/>
        <color indexed="8"/>
        <rFont val="Arial"/>
        <family val="2"/>
      </rPr>
      <t>3</t>
    </r>
  </si>
  <si>
    <t>Polar Facilities and Logistics</t>
  </si>
  <si>
    <t>Seismological Facilities for Advancement of Geoscience &amp; EarthScope (SAGE)</t>
  </si>
  <si>
    <t>Major Research Equipment &amp; Facilities Construction Investments</t>
  </si>
  <si>
    <r>
      <t>Construction, Acquisition, and Commissioning</t>
    </r>
    <r>
      <rPr>
        <vertAlign val="superscript"/>
        <sz val="10"/>
        <color theme="1"/>
        <rFont val="Arial"/>
        <family val="2"/>
      </rPr>
      <t>4</t>
    </r>
  </si>
  <si>
    <r>
      <t>Development and Design</t>
    </r>
    <r>
      <rPr>
        <vertAlign val="superscript"/>
        <sz val="10"/>
        <color theme="1"/>
        <rFont val="Arial"/>
        <family val="2"/>
      </rPr>
      <t>5</t>
    </r>
  </si>
  <si>
    <r>
      <t>Initial Operations and Maintenance During Construction</t>
    </r>
    <r>
      <rPr>
        <vertAlign val="superscript"/>
        <sz val="10"/>
        <color theme="1"/>
        <rFont val="Arial"/>
        <family val="2"/>
      </rPr>
      <t>6</t>
    </r>
  </si>
  <si>
    <t>Federally Funded R&amp;D Centers</t>
  </si>
  <si>
    <t>National Center for Atmospheric Research (NCAR)</t>
  </si>
  <si>
    <t>National Optical Astronomy Observatories (NOAO)</t>
  </si>
  <si>
    <r>
      <t>National Radio Astronomy Observatories (NRAO)</t>
    </r>
    <r>
      <rPr>
        <vertAlign val="superscript"/>
        <sz val="10"/>
        <color indexed="8"/>
        <rFont val="Arial"/>
        <family val="2"/>
      </rPr>
      <t>7</t>
    </r>
  </si>
  <si>
    <r>
      <t>Other Astronomical Facilities</t>
    </r>
    <r>
      <rPr>
        <vertAlign val="superscript"/>
        <sz val="10"/>
        <color indexed="8"/>
        <rFont val="Arial"/>
        <family val="2"/>
      </rPr>
      <t>8</t>
    </r>
  </si>
  <si>
    <r>
      <t>National Solar Observatory (NSO)</t>
    </r>
    <r>
      <rPr>
        <vertAlign val="superscript"/>
        <sz val="10"/>
        <color indexed="8"/>
        <rFont val="Arial"/>
        <family val="2"/>
      </rPr>
      <t>9</t>
    </r>
  </si>
  <si>
    <t>Science &amp; Technology Policy Institute (STPI)</t>
  </si>
  <si>
    <t>Other Research Instrumentation and Infrastructure</t>
  </si>
  <si>
    <t>Major Research Instrumentation (MRI)</t>
  </si>
  <si>
    <t>Midscale Research Infrastructure</t>
  </si>
  <si>
    <t>National Center for Science &amp; Engineering Statistics (NCSES)</t>
  </si>
  <si>
    <t>NCSES Science of Science and Innovation Policy (SciSIP) Activities</t>
  </si>
  <si>
    <t>Networking and Computational Resources Infrastructure and Services</t>
  </si>
  <si>
    <t>Polar Environment, Health, and Safety (PEHS)</t>
  </si>
  <si>
    <r>
      <t>Research Resources</t>
    </r>
    <r>
      <rPr>
        <vertAlign val="superscript"/>
        <sz val="10"/>
        <color indexed="8"/>
        <rFont val="Arial"/>
        <family val="2"/>
      </rPr>
      <t>10</t>
    </r>
  </si>
  <si>
    <t>Research Resources – Public Access Initiative</t>
  </si>
  <si>
    <t>Subtotal, Research Infrastructure Support</t>
  </si>
  <si>
    <t>Research Infrastructure Stewardship Offset</t>
  </si>
  <si>
    <t>RESEARCH INFRASTRUCTURE TOTAL</t>
  </si>
  <si>
    <r>
      <rPr>
        <vertAlign val="superscript"/>
        <sz val="8.5"/>
        <rFont val="Arial"/>
        <family val="2"/>
      </rPr>
      <t>1</t>
    </r>
    <r>
      <rPr>
        <sz val="8.5"/>
        <rFont val="Arial"/>
        <family val="2"/>
      </rPr>
      <t xml:space="preserve"> Academic Research Fleet funding includes ship operations and upgrades.  Regional Class Research Vessels  (RCRV) funding is no longer included on this line as it is proposed for an FY 2017 MREFC new construction start.</t>
    </r>
  </si>
  <si>
    <r>
      <rPr>
        <vertAlign val="superscript"/>
        <sz val="8.5"/>
        <rFont val="Arial"/>
        <family val="2"/>
      </rPr>
      <t>2</t>
    </r>
    <r>
      <rPr>
        <sz val="8.5"/>
        <rFont val="Arial"/>
        <family val="2"/>
      </rPr>
      <t xml:space="preserve"> Large Hadron Collider (LHC) funding on this line includes $6.30 million in FY 2018 for planning for the LHC upgrade, a proposed future MREFC project.</t>
    </r>
  </si>
  <si>
    <r>
      <rPr>
        <vertAlign val="superscript"/>
        <sz val="8.5"/>
        <rFont val="Arial"/>
        <family val="2"/>
      </rPr>
      <t>3</t>
    </r>
    <r>
      <rPr>
        <sz val="8.5"/>
        <rFont val="Arial"/>
        <family val="2"/>
      </rPr>
      <t xml:space="preserve"> Other Facilities includes ongoing MPS support for the Center for High Resolution Neutron Scattering (CHRNS).</t>
    </r>
  </si>
  <si>
    <r>
      <rPr>
        <vertAlign val="superscript"/>
        <sz val="8.5"/>
        <rFont val="Arial"/>
        <family val="2"/>
      </rPr>
      <t>4</t>
    </r>
    <r>
      <rPr>
        <sz val="8.5"/>
        <rFont val="Arial"/>
        <family val="2"/>
      </rPr>
      <t xml:space="preserve"> Construction, Acquisition, and Commissioning are for implementation support provided through the MREFC account.  MREFC funding is included for NEON, DKIST, and LSST in FY 2016; in FY 2018, DKIST, LSST and RCRV are included. </t>
    </r>
  </si>
  <si>
    <r>
      <rPr>
        <vertAlign val="superscript"/>
        <sz val="8.5"/>
        <rFont val="Arial"/>
        <family val="2"/>
      </rPr>
      <t xml:space="preserve">5 </t>
    </r>
    <r>
      <rPr>
        <sz val="8.5"/>
        <rFont val="Arial"/>
        <family val="2"/>
      </rPr>
      <t>Development and Design includes funding for potential next generation multi-user facilities.  This line reflects funding for RCRV in FY 2016 and Antarctic Infrastructure Modernization for Science (AIMS) for both years.  Not included here is the Large Hadron Collider (LHC) upgrade, captured under the LHC facilities line in the table.</t>
    </r>
  </si>
  <si>
    <r>
      <rPr>
        <vertAlign val="superscript"/>
        <sz val="8.5"/>
        <rFont val="Arial"/>
        <family val="2"/>
      </rPr>
      <t>6</t>
    </r>
    <r>
      <rPr>
        <sz val="8.5"/>
        <rFont val="Arial"/>
        <family val="2"/>
      </rPr>
      <t xml:space="preserve"> Initial Operations and Maintenance During Construction are Research and Related Activities (R&amp;RA) funds for these purposes while MREFC construction is ongoing. Funding is included for NEON and DKIST for both years.</t>
    </r>
  </si>
  <si>
    <r>
      <rPr>
        <vertAlign val="superscript"/>
        <sz val="8.5"/>
        <rFont val="Arial"/>
        <family val="2"/>
      </rPr>
      <t>7</t>
    </r>
    <r>
      <rPr>
        <sz val="8.5"/>
        <rFont val="Arial"/>
        <family val="2"/>
      </rPr>
      <t xml:space="preserve"> Funding for the National Radio Astronomy Observatory (NRAO) includes operations and maintenance support for the Atacama Large Millimeter Array (ALMA).  The substantial drop in support shown is due to the separation of the Green Bank Observatory and the Very Long Baseline Array from NRAO and ALMA; this funding is now included under "Other Astronomical Facilities" in this table.</t>
    </r>
  </si>
  <si>
    <r>
      <rPr>
        <vertAlign val="superscript"/>
        <sz val="8.5"/>
        <rFont val="Arial"/>
        <family val="2"/>
      </rPr>
      <t>8</t>
    </r>
    <r>
      <rPr>
        <sz val="8.5"/>
        <rFont val="Arial"/>
        <family val="2"/>
      </rPr>
      <t xml:space="preserve"> Other Astronomical Facilities funding includes the Green Bank Observatory and the Very Long Baseline Array, removed from NRAO and ALMA.</t>
    </r>
  </si>
  <si>
    <r>
      <rPr>
        <vertAlign val="superscript"/>
        <sz val="8.5"/>
        <rFont val="Arial"/>
        <family val="2"/>
      </rPr>
      <t>9</t>
    </r>
    <r>
      <rPr>
        <sz val="8.5"/>
        <rFont val="Arial"/>
        <family val="2"/>
      </rPr>
      <t xml:space="preserve"> National Solar Observatory (NSO) totals presented do not include $11.50 million in FY 2016, and $14.0 million in FY 2018 for operations and maintenance support for the DKIST facility construction project.  DKIST funding is captured within the total presented Initial Operations and Maintenance During Construction line.</t>
    </r>
  </si>
  <si>
    <r>
      <rPr>
        <vertAlign val="superscript"/>
        <sz val="8.5"/>
        <rFont val="Arial"/>
        <family val="2"/>
      </rPr>
      <t>10</t>
    </r>
    <r>
      <rPr>
        <sz val="8.5"/>
        <rFont val="Arial"/>
        <family val="2"/>
      </rPr>
      <t xml:space="preserve">  Funding for Research Resources includes support for the operation and maintenance of minor facilities, infrastructure and instrumentation, field stations, museum collections,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</si>
</sst>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0;\-#,##0.00;&quot;-&quot;??"/>
    <numFmt numFmtId="166" formatCode="0.0%;\-0.0%;&quot;-&quot;??"/>
    <numFmt numFmtId="167" formatCode="&quot;$&quot;#,##0.00;\-&quot;$&quot;#,##0.00;&quot;-&quot;??"/>
    <numFmt numFmtId="179" formatCode="#,##0.000000"/>
  </numFmts>
  <fonts count="19" x14ac:knownFonts="1">
    <font>
      <sz val="11"/>
      <color theme="1"/>
      <name val="Calibri"/>
      <family val="2"/>
      <scheme val="minor"/>
    </font>
    <font>
      <sz val="11"/>
      <color theme="1"/>
      <name val="Calibri"/>
      <family val="2"/>
      <scheme val="minor"/>
    </font>
    <font>
      <sz val="10"/>
      <name val="Arial"/>
      <family val="2"/>
    </font>
    <font>
      <sz val="9"/>
      <color theme="1"/>
      <name val="Arial"/>
      <family val="2"/>
    </font>
    <font>
      <b/>
      <sz val="10"/>
      <color theme="1"/>
      <name val="Arial"/>
      <family val="2"/>
    </font>
    <font>
      <sz val="10"/>
      <color theme="1"/>
      <name val="Arial"/>
      <family val="2"/>
    </font>
    <font>
      <b/>
      <sz val="12"/>
      <name val="Arial"/>
      <family val="2"/>
    </font>
    <font>
      <b/>
      <sz val="11"/>
      <color theme="1"/>
      <name val="Arial"/>
      <family val="2"/>
    </font>
    <font>
      <sz val="11"/>
      <color theme="1"/>
      <name val="Arial"/>
      <family val="2"/>
    </font>
    <font>
      <sz val="11"/>
      <color theme="1"/>
      <name val="Times New Roman"/>
      <family val="2"/>
    </font>
    <font>
      <b/>
      <sz val="12"/>
      <color theme="1"/>
      <name val="Arial"/>
      <family val="2"/>
    </font>
    <font>
      <b/>
      <sz val="14"/>
      <color theme="1"/>
      <name val="Arial"/>
      <family val="2"/>
    </font>
    <font>
      <b/>
      <sz val="14"/>
      <color rgb="FFFF0000"/>
      <name val="Arial"/>
      <family val="2"/>
    </font>
    <font>
      <vertAlign val="superscript"/>
      <sz val="10"/>
      <color theme="1"/>
      <name val="Arial"/>
      <family val="2"/>
    </font>
    <font>
      <sz val="10"/>
      <color indexed="8"/>
      <name val="Arial"/>
      <family val="2"/>
    </font>
    <font>
      <vertAlign val="superscript"/>
      <sz val="10"/>
      <color indexed="8"/>
      <name val="Arial"/>
      <family val="2"/>
    </font>
    <font>
      <b/>
      <sz val="10"/>
      <color indexed="8"/>
      <name val="Arial"/>
      <family val="2"/>
    </font>
    <font>
      <sz val="8.5"/>
      <name val="Arial"/>
      <family val="2"/>
    </font>
    <font>
      <vertAlign val="superscript"/>
      <sz val="8.5"/>
      <name val="Arial"/>
      <family val="2"/>
    </font>
  </fonts>
  <fills count="2">
    <fill>
      <patternFill patternType="none"/>
    </fill>
    <fill>
      <patternFill patternType="gray125"/>
    </fill>
  </fills>
  <borders count="21">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9">
    <xf numFmtId="0" fontId="0" fillId="0" borderId="0"/>
    <xf numFmtId="0" fontId="2" fillId="0" borderId="0"/>
    <xf numFmtId="9" fontId="2" fillId="0" borderId="0" applyFont="0" applyFill="0" applyBorder="0" applyAlignment="0" applyProtection="0"/>
    <xf numFmtId="0" fontId="9" fillId="0" borderId="0"/>
    <xf numFmtId="0" fontId="1" fillId="0" borderId="0"/>
    <xf numFmtId="0" fontId="2" fillId="0" borderId="0"/>
    <xf numFmtId="0" fontId="2" fillId="0" borderId="0"/>
    <xf numFmtId="9" fontId="9" fillId="0" borderId="0" applyFont="0" applyFill="0" applyBorder="0" applyAlignment="0" applyProtection="0"/>
    <xf numFmtId="0" fontId="2" fillId="0" borderId="0"/>
  </cellStyleXfs>
  <cellXfs count="74">
    <xf numFmtId="0" fontId="0" fillId="0" borderId="0" xfId="0"/>
    <xf numFmtId="0" fontId="10" fillId="0" borderId="0" xfId="5" applyFont="1" applyFill="1" applyAlignment="1" applyProtection="1">
      <alignment horizontal="center" vertical="top" wrapText="1" readingOrder="1"/>
      <protection locked="0"/>
    </xf>
    <xf numFmtId="0" fontId="11" fillId="0" borderId="0" xfId="5" applyFont="1" applyFill="1" applyAlignment="1" applyProtection="1">
      <alignment horizontal="center" vertical="top" wrapText="1" readingOrder="1"/>
      <protection locked="0"/>
    </xf>
    <xf numFmtId="0" fontId="8" fillId="0" borderId="0" xfId="3" applyFont="1"/>
    <xf numFmtId="0" fontId="6" fillId="0" borderId="0" xfId="5" applyFont="1" applyFill="1" applyAlignment="1" applyProtection="1">
      <alignment horizontal="center" vertical="top" wrapText="1" readingOrder="1"/>
      <protection locked="0"/>
    </xf>
    <xf numFmtId="0" fontId="12" fillId="0" borderId="0" xfId="5" applyFont="1" applyFill="1" applyAlignment="1" applyProtection="1">
      <alignment horizontal="center" vertical="top" wrapText="1" readingOrder="1"/>
      <protection locked="0"/>
    </xf>
    <xf numFmtId="0" fontId="5" fillId="0" borderId="1" xfId="5" applyFont="1" applyFill="1" applyBorder="1" applyAlignment="1" applyProtection="1">
      <alignment horizontal="center" wrapText="1" readingOrder="1"/>
      <protection locked="0"/>
    </xf>
    <xf numFmtId="0" fontId="5" fillId="0" borderId="0" xfId="5" applyFont="1" applyFill="1" applyBorder="1" applyAlignment="1" applyProtection="1">
      <alignment horizontal="center" wrapText="1" readingOrder="1"/>
      <protection locked="0"/>
    </xf>
    <xf numFmtId="0" fontId="5" fillId="0" borderId="9" xfId="5" applyFont="1" applyFill="1" applyBorder="1" applyAlignment="1" applyProtection="1">
      <alignment horizontal="center" vertical="top" wrapText="1" readingOrder="1"/>
      <protection locked="0"/>
    </xf>
    <xf numFmtId="0" fontId="5" fillId="0" borderId="3" xfId="5" applyFont="1" applyFill="1" applyBorder="1" applyAlignment="1" applyProtection="1">
      <alignment horizontal="center" vertical="top" wrapText="1" readingOrder="1"/>
      <protection locked="0"/>
    </xf>
    <xf numFmtId="0" fontId="5" fillId="0" borderId="3" xfId="5" applyFont="1" applyFill="1" applyBorder="1" applyAlignment="1" applyProtection="1">
      <alignment horizontal="right" wrapText="1" readingOrder="1"/>
      <protection locked="0"/>
    </xf>
    <xf numFmtId="0" fontId="5" fillId="0" borderId="5" xfId="5" applyFont="1" applyFill="1" applyBorder="1" applyAlignment="1" applyProtection="1">
      <alignment horizontal="right" wrapText="1" readingOrder="1"/>
      <protection locked="0"/>
    </xf>
    <xf numFmtId="0" fontId="5" fillId="0" borderId="3" xfId="5" applyFont="1" applyFill="1" applyBorder="1" applyAlignment="1" applyProtection="1">
      <alignment horizontal="center" vertical="center" wrapText="1" readingOrder="1"/>
      <protection locked="0"/>
    </xf>
    <xf numFmtId="0" fontId="5" fillId="0" borderId="10" xfId="5" applyFont="1" applyFill="1" applyBorder="1" applyAlignment="1" applyProtection="1">
      <alignment horizontal="center" vertical="center" wrapText="1" readingOrder="1"/>
      <protection locked="0"/>
    </xf>
    <xf numFmtId="0" fontId="8" fillId="0" borderId="0" xfId="5" applyFont="1" applyFill="1" applyBorder="1" applyAlignment="1" applyProtection="1">
      <alignment horizontal="center" vertical="center" wrapText="1" readingOrder="1"/>
      <protection locked="0"/>
    </xf>
    <xf numFmtId="0" fontId="5" fillId="0" borderId="13" xfId="5" applyFont="1" applyFill="1" applyBorder="1" applyAlignment="1" applyProtection="1">
      <alignment horizontal="center" vertical="top" wrapText="1" readingOrder="1"/>
      <protection locked="0"/>
    </xf>
    <xf numFmtId="0" fontId="5" fillId="0" borderId="1" xfId="5" applyFont="1" applyFill="1" applyBorder="1" applyAlignment="1" applyProtection="1">
      <alignment horizontal="center" vertical="top" wrapText="1" readingOrder="1"/>
      <protection locked="0"/>
    </xf>
    <xf numFmtId="0" fontId="5" fillId="0" borderId="1" xfId="5" applyFont="1" applyFill="1" applyBorder="1" applyAlignment="1" applyProtection="1">
      <alignment horizontal="right" wrapText="1" readingOrder="1"/>
      <protection locked="0"/>
    </xf>
    <xf numFmtId="0" fontId="5" fillId="0" borderId="6" xfId="5" applyFont="1" applyFill="1" applyBorder="1" applyAlignment="1" applyProtection="1">
      <alignment horizontal="right" wrapText="1" readingOrder="1"/>
      <protection locked="0"/>
    </xf>
    <xf numFmtId="0" fontId="5" fillId="0" borderId="1" xfId="5" applyFont="1" applyFill="1" applyBorder="1" applyAlignment="1" applyProtection="1">
      <alignment horizontal="right" wrapText="1" readingOrder="1"/>
      <protection locked="0"/>
    </xf>
    <xf numFmtId="0" fontId="5" fillId="0" borderId="14" xfId="5" applyFont="1" applyFill="1" applyBorder="1" applyAlignment="1" applyProtection="1">
      <alignment horizontal="right" wrapText="1" readingOrder="1"/>
      <protection locked="0"/>
    </xf>
    <xf numFmtId="0" fontId="8" fillId="0" borderId="0" xfId="5" applyFont="1" applyFill="1" applyBorder="1" applyAlignment="1" applyProtection="1">
      <alignment horizontal="right" wrapText="1" readingOrder="1"/>
      <protection locked="0"/>
    </xf>
    <xf numFmtId="0" fontId="4" fillId="0" borderId="11" xfId="5" applyFont="1" applyFill="1" applyBorder="1" applyAlignment="1" applyProtection="1">
      <alignment vertical="top" wrapText="1" readingOrder="1"/>
      <protection locked="0"/>
    </xf>
    <xf numFmtId="0" fontId="4" fillId="0" borderId="0" xfId="5" applyFont="1" applyFill="1" applyBorder="1" applyAlignment="1" applyProtection="1">
      <alignment vertical="top" wrapText="1" readingOrder="1"/>
      <protection locked="0"/>
    </xf>
    <xf numFmtId="167" fontId="4" fillId="0" borderId="3" xfId="5" applyNumberFormat="1" applyFont="1" applyFill="1" applyBorder="1" applyAlignment="1" applyProtection="1">
      <alignment vertical="top" wrapText="1" readingOrder="1"/>
      <protection locked="0"/>
    </xf>
    <xf numFmtId="167" fontId="4" fillId="0" borderId="0" xfId="5" applyNumberFormat="1" applyFont="1" applyFill="1" applyBorder="1" applyAlignment="1" applyProtection="1">
      <alignment horizontal="right" vertical="top" wrapText="1" indent="2" readingOrder="1"/>
      <protection locked="0"/>
    </xf>
    <xf numFmtId="167" fontId="4" fillId="0" borderId="7" xfId="5" applyNumberFormat="1" applyFont="1" applyFill="1" applyBorder="1" applyAlignment="1" applyProtection="1">
      <alignment vertical="top" wrapText="1" readingOrder="1"/>
      <protection locked="0"/>
    </xf>
    <xf numFmtId="167" fontId="4" fillId="0" borderId="0" xfId="5" applyNumberFormat="1" applyFont="1" applyFill="1" applyBorder="1" applyAlignment="1" applyProtection="1">
      <alignment horizontal="right" vertical="top" wrapText="1" readingOrder="1"/>
      <protection locked="0"/>
    </xf>
    <xf numFmtId="166" fontId="4" fillId="0" borderId="12" xfId="5" applyNumberFormat="1" applyFont="1" applyFill="1" applyBorder="1" applyAlignment="1" applyProtection="1">
      <alignment horizontal="right" vertical="top" wrapText="1" readingOrder="1"/>
      <protection locked="0"/>
    </xf>
    <xf numFmtId="164" fontId="8" fillId="0" borderId="0" xfId="5" applyNumberFormat="1" applyFont="1" applyFill="1" applyBorder="1" applyAlignment="1" applyProtection="1">
      <alignment horizontal="right" vertical="top" wrapText="1" readingOrder="1"/>
      <protection locked="0"/>
    </xf>
    <xf numFmtId="164" fontId="8" fillId="0" borderId="0" xfId="3" applyNumberFormat="1" applyFont="1"/>
    <xf numFmtId="179" fontId="8" fillId="0" borderId="0" xfId="3" applyNumberFormat="1" applyFont="1"/>
    <xf numFmtId="0" fontId="5" fillId="0" borderId="11" xfId="5" applyFont="1" applyFill="1" applyBorder="1" applyAlignment="1" applyProtection="1">
      <alignment vertical="top" wrapText="1" readingOrder="1"/>
      <protection locked="0"/>
    </xf>
    <xf numFmtId="0" fontId="5" fillId="0" borderId="0" xfId="5" applyFont="1" applyFill="1" applyBorder="1" applyAlignment="1" applyProtection="1">
      <alignment vertical="top" wrapText="1" readingOrder="1"/>
      <protection locked="0"/>
    </xf>
    <xf numFmtId="165" fontId="5" fillId="0" borderId="0" xfId="5" applyNumberFormat="1" applyFont="1" applyFill="1" applyBorder="1" applyAlignment="1" applyProtection="1">
      <alignment vertical="top" wrapText="1" readingOrder="1"/>
      <protection locked="0"/>
    </xf>
    <xf numFmtId="165" fontId="5" fillId="0" borderId="0" xfId="5" applyNumberFormat="1" applyFont="1" applyFill="1" applyBorder="1" applyAlignment="1" applyProtection="1">
      <alignment horizontal="right" vertical="top" wrapText="1" indent="2" readingOrder="1"/>
      <protection locked="0"/>
    </xf>
    <xf numFmtId="165" fontId="5" fillId="0" borderId="7" xfId="5" applyNumberFormat="1" applyFont="1" applyFill="1" applyBorder="1" applyAlignment="1" applyProtection="1">
      <alignment vertical="top" wrapText="1" readingOrder="1"/>
      <protection locked="0"/>
    </xf>
    <xf numFmtId="165" fontId="5" fillId="0" borderId="0" xfId="5" applyNumberFormat="1" applyFont="1" applyFill="1" applyBorder="1" applyAlignment="1" applyProtection="1">
      <alignment horizontal="right" vertical="top" wrapText="1" readingOrder="1"/>
      <protection locked="0"/>
    </xf>
    <xf numFmtId="166" fontId="5" fillId="0" borderId="12" xfId="5" applyNumberFormat="1" applyFont="1" applyFill="1" applyBorder="1" applyAlignment="1" applyProtection="1">
      <alignment horizontal="right" vertical="top" wrapText="1" readingOrder="1"/>
      <protection locked="0"/>
    </xf>
    <xf numFmtId="0" fontId="8" fillId="0" borderId="0" xfId="5" applyFont="1" applyFill="1" applyBorder="1" applyAlignment="1" applyProtection="1">
      <alignment horizontal="right" vertical="top" wrapText="1" readingOrder="1"/>
      <protection locked="0"/>
    </xf>
    <xf numFmtId="0" fontId="5" fillId="0" borderId="11" xfId="5" applyFont="1" applyFill="1" applyBorder="1"/>
    <xf numFmtId="0" fontId="14" fillId="0" borderId="0" xfId="3" applyFont="1" applyFill="1" applyAlignment="1" applyProtection="1">
      <alignment vertical="top" wrapText="1" readingOrder="1"/>
      <protection locked="0"/>
    </xf>
    <xf numFmtId="165" fontId="5" fillId="0" borderId="0" xfId="5" applyNumberFormat="1" applyFont="1" applyFill="1" applyBorder="1" applyAlignment="1" applyProtection="1">
      <alignment horizontal="right" vertical="top" wrapText="1" indent="1" readingOrder="1"/>
      <protection locked="0"/>
    </xf>
    <xf numFmtId="166" fontId="5" fillId="0" borderId="12" xfId="5" applyNumberFormat="1" applyFont="1" applyFill="1" applyBorder="1" applyAlignment="1" applyProtection="1">
      <alignment horizontal="right" vertical="top" wrapText="1" indent="1" readingOrder="1"/>
      <protection locked="0"/>
    </xf>
    <xf numFmtId="0" fontId="8" fillId="0" borderId="0" xfId="5" applyFont="1" applyFill="1" applyBorder="1" applyAlignment="1" applyProtection="1">
      <alignment horizontal="right" vertical="top" readingOrder="1"/>
      <protection locked="0"/>
    </xf>
    <xf numFmtId="0" fontId="4" fillId="0" borderId="11" xfId="5" applyFont="1" applyFill="1" applyBorder="1" applyAlignment="1">
      <alignment horizontal="left"/>
    </xf>
    <xf numFmtId="0" fontId="4" fillId="0" borderId="0" xfId="5" applyFont="1" applyFill="1" applyBorder="1" applyAlignment="1">
      <alignment horizontal="left"/>
    </xf>
    <xf numFmtId="167" fontId="4" fillId="0" borderId="0" xfId="5" applyNumberFormat="1" applyFont="1" applyFill="1" applyBorder="1" applyAlignment="1" applyProtection="1">
      <alignment vertical="top" wrapText="1" readingOrder="1"/>
      <protection locked="0"/>
    </xf>
    <xf numFmtId="0" fontId="5" fillId="0" borderId="11" xfId="5" applyFont="1" applyFill="1" applyBorder="1" applyAlignment="1"/>
    <xf numFmtId="0" fontId="7" fillId="0" borderId="0" xfId="5" applyFont="1" applyFill="1" applyBorder="1" applyAlignment="1" applyProtection="1">
      <alignment horizontal="right" vertical="top" wrapText="1" readingOrder="1"/>
      <protection locked="0"/>
    </xf>
    <xf numFmtId="0" fontId="14" fillId="0" borderId="0" xfId="3" applyFont="1" applyFill="1" applyAlignment="1" applyProtection="1">
      <alignment wrapText="1" readingOrder="1"/>
      <protection locked="0"/>
    </xf>
    <xf numFmtId="0" fontId="8" fillId="0" borderId="0" xfId="5" applyFont="1" applyFill="1" applyBorder="1" applyAlignment="1" applyProtection="1">
      <alignment horizontal="left" vertical="top" readingOrder="1"/>
      <protection locked="0"/>
    </xf>
    <xf numFmtId="165" fontId="5" fillId="0" borderId="2" xfId="5" applyNumberFormat="1" applyFont="1" applyFill="1" applyBorder="1" applyAlignment="1" applyProtection="1">
      <alignment vertical="top" wrapText="1" readingOrder="1"/>
      <protection locked="0"/>
    </xf>
    <xf numFmtId="0" fontId="4" fillId="0" borderId="18" xfId="5" applyFont="1" applyFill="1" applyBorder="1"/>
    <xf numFmtId="0" fontId="4" fillId="0" borderId="4" xfId="5" applyFont="1" applyFill="1" applyBorder="1"/>
    <xf numFmtId="167" fontId="4" fillId="0" borderId="4" xfId="5" applyNumberFormat="1" applyFont="1" applyFill="1" applyBorder="1" applyAlignment="1" applyProtection="1">
      <alignment vertical="top" wrapText="1" readingOrder="1"/>
      <protection locked="0"/>
    </xf>
    <xf numFmtId="167" fontId="4" fillId="0" borderId="4" xfId="5" applyNumberFormat="1" applyFont="1" applyFill="1" applyBorder="1" applyAlignment="1" applyProtection="1">
      <alignment horizontal="right" vertical="top" wrapText="1" indent="2" readingOrder="1"/>
      <protection locked="0"/>
    </xf>
    <xf numFmtId="167" fontId="4" fillId="0" borderId="8" xfId="5" applyNumberFormat="1" applyFont="1" applyFill="1" applyBorder="1" applyAlignment="1" applyProtection="1">
      <alignment vertical="top" wrapText="1" readingOrder="1"/>
      <protection locked="0"/>
    </xf>
    <xf numFmtId="167" fontId="4" fillId="0" borderId="4" xfId="5" applyNumberFormat="1" applyFont="1" applyFill="1" applyBorder="1" applyAlignment="1" applyProtection="1">
      <alignment horizontal="right" vertical="top" wrapText="1" readingOrder="1"/>
      <protection locked="0"/>
    </xf>
    <xf numFmtId="166" fontId="4" fillId="0" borderId="19" xfId="5" applyNumberFormat="1" applyFont="1" applyFill="1" applyBorder="1" applyAlignment="1" applyProtection="1">
      <alignment horizontal="right" vertical="top" wrapText="1" readingOrder="1"/>
      <protection locked="0"/>
    </xf>
    <xf numFmtId="0" fontId="16" fillId="0" borderId="0" xfId="3" applyFont="1" applyFill="1" applyAlignment="1" applyProtection="1">
      <alignment vertical="top" wrapText="1" readingOrder="1"/>
      <protection locked="0"/>
    </xf>
    <xf numFmtId="0" fontId="4" fillId="0" borderId="15" xfId="5" applyFont="1" applyFill="1" applyBorder="1" applyAlignment="1" applyProtection="1">
      <alignment vertical="center" wrapText="1" readingOrder="1"/>
      <protection locked="0"/>
    </xf>
    <xf numFmtId="0" fontId="4" fillId="0" borderId="16" xfId="5" applyFont="1" applyFill="1" applyBorder="1" applyAlignment="1" applyProtection="1">
      <alignment vertical="center" wrapText="1" readingOrder="1"/>
      <protection locked="0"/>
    </xf>
    <xf numFmtId="167" fontId="4" fillId="0" borderId="16" xfId="5" applyNumberFormat="1" applyFont="1" applyFill="1" applyBorder="1" applyAlignment="1" applyProtection="1">
      <alignment vertical="center" wrapText="1" readingOrder="1"/>
      <protection locked="0"/>
    </xf>
    <xf numFmtId="167" fontId="4" fillId="0" borderId="16" xfId="5" applyNumberFormat="1" applyFont="1" applyFill="1" applyBorder="1" applyAlignment="1" applyProtection="1">
      <alignment horizontal="right" vertical="center" wrapText="1" indent="2" readingOrder="1"/>
      <protection locked="0"/>
    </xf>
    <xf numFmtId="167" fontId="4" fillId="0" borderId="20" xfId="5" applyNumberFormat="1" applyFont="1" applyFill="1" applyBorder="1" applyAlignment="1" applyProtection="1">
      <alignment vertical="center" wrapText="1" readingOrder="1"/>
      <protection locked="0"/>
    </xf>
    <xf numFmtId="167" fontId="4" fillId="0" borderId="16" xfId="5" applyNumberFormat="1" applyFont="1" applyFill="1" applyBorder="1" applyAlignment="1" applyProtection="1">
      <alignment horizontal="right" vertical="center" wrapText="1" readingOrder="1"/>
      <protection locked="0"/>
    </xf>
    <xf numFmtId="166" fontId="4" fillId="0" borderId="17" xfId="5" applyNumberFormat="1" applyFont="1" applyFill="1" applyBorder="1" applyAlignment="1" applyProtection="1">
      <alignment horizontal="right" vertical="center" wrapText="1" readingOrder="1"/>
      <protection locked="0"/>
    </xf>
    <xf numFmtId="0" fontId="17" fillId="0" borderId="0" xfId="8" applyFont="1" applyFill="1" applyBorder="1" applyAlignment="1">
      <alignment horizontal="left" vertical="center" wrapText="1"/>
    </xf>
    <xf numFmtId="0" fontId="3" fillId="0" borderId="0" xfId="5" applyFont="1" applyFill="1" applyBorder="1" applyAlignment="1">
      <alignment wrapText="1"/>
    </xf>
    <xf numFmtId="0" fontId="17" fillId="0" borderId="0" xfId="8" applyFont="1" applyFill="1" applyBorder="1" applyAlignment="1">
      <alignment horizontal="left" vertical="top" wrapText="1"/>
    </xf>
    <xf numFmtId="0" fontId="3" fillId="0" borderId="0" xfId="5" applyFont="1" applyFill="1" applyAlignment="1">
      <alignment wrapText="1"/>
    </xf>
    <xf numFmtId="0" fontId="3" fillId="0" borderId="0" xfId="5" applyFont="1" applyFill="1"/>
    <xf numFmtId="0" fontId="8" fillId="0" borderId="0" xfId="3" applyFont="1" applyFill="1"/>
  </cellXfs>
  <cellStyles count="9">
    <cellStyle name="Normal" xfId="0" builtinId="0"/>
    <cellStyle name="Normal 11 2" xfId="6"/>
    <cellStyle name="Normal 2" xfId="1"/>
    <cellStyle name="Normal 3" xfId="5"/>
    <cellStyle name="Normal 3 2" xfId="8"/>
    <cellStyle name="Normal 4" xfId="4"/>
    <cellStyle name="Normal 5" xfId="3"/>
    <cellStyle name="Percent 2" xfId="2"/>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llweb.bfa.nsf.gov/" TargetMode="External"/><Relationship Id="rId1" Type="http://schemas.openxmlformats.org/officeDocument/2006/relationships/hyperlink" Target="http://dellweb.bfa.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tabSelected="1" workbookViewId="0">
      <selection activeCell="B71" sqref="B71"/>
    </sheetView>
  </sheetViews>
  <sheetFormatPr defaultColWidth="8.88671875" defaultRowHeight="13.8" x14ac:dyDescent="0.25"/>
  <cols>
    <col min="1" max="1" width="2.6640625" style="3" customWidth="1"/>
    <col min="2" max="2" width="67.77734375" style="3" customWidth="1"/>
    <col min="3" max="7" width="9.77734375" style="3" customWidth="1"/>
    <col min="8" max="8" width="8.88671875" style="73"/>
    <col min="9" max="9" width="8.88671875" style="3"/>
    <col min="10" max="11" width="13.6640625" style="3" bestFit="1" customWidth="1"/>
    <col min="12" max="16384" width="8.88671875" style="3"/>
  </cols>
  <sheetData>
    <row r="1" spans="1:11" s="3" customFormat="1" ht="17.399999999999999" x14ac:dyDescent="0.25">
      <c r="A1" s="1" t="s">
        <v>7</v>
      </c>
      <c r="B1" s="1"/>
      <c r="C1" s="1"/>
      <c r="D1" s="1"/>
      <c r="E1" s="1"/>
      <c r="F1" s="1"/>
      <c r="G1" s="1"/>
      <c r="H1" s="2"/>
    </row>
    <row r="2" spans="1:11" s="3" customFormat="1" ht="17.399999999999999" x14ac:dyDescent="0.25">
      <c r="A2" s="1" t="s">
        <v>10</v>
      </c>
      <c r="B2" s="1"/>
      <c r="C2" s="1"/>
      <c r="D2" s="1"/>
      <c r="E2" s="1"/>
      <c r="F2" s="1"/>
      <c r="G2" s="1"/>
      <c r="H2" s="2"/>
    </row>
    <row r="3" spans="1:11" s="3" customFormat="1" ht="17.399999999999999" customHeight="1" x14ac:dyDescent="0.25">
      <c r="A3" s="4" t="s">
        <v>8</v>
      </c>
      <c r="B3" s="4"/>
      <c r="C3" s="4"/>
      <c r="D3" s="4"/>
      <c r="E3" s="4"/>
      <c r="F3" s="4"/>
      <c r="G3" s="4"/>
      <c r="H3" s="5"/>
    </row>
    <row r="4" spans="1:11" s="3" customFormat="1" ht="14.4" customHeight="1" thickBot="1" x14ac:dyDescent="0.3">
      <c r="A4" s="6" t="s">
        <v>0</v>
      </c>
      <c r="B4" s="6"/>
      <c r="C4" s="6"/>
      <c r="D4" s="6"/>
      <c r="E4" s="6"/>
      <c r="F4" s="6"/>
      <c r="G4" s="6"/>
      <c r="H4" s="7"/>
    </row>
    <row r="5" spans="1:11" s="3" customFormat="1" ht="42" customHeight="1" x14ac:dyDescent="0.25">
      <c r="A5" s="8"/>
      <c r="B5" s="9"/>
      <c r="C5" s="10" t="s">
        <v>9</v>
      </c>
      <c r="D5" s="10" t="s">
        <v>1</v>
      </c>
      <c r="E5" s="11" t="s">
        <v>6</v>
      </c>
      <c r="F5" s="12" t="s">
        <v>11</v>
      </c>
      <c r="G5" s="13"/>
      <c r="H5" s="14"/>
    </row>
    <row r="6" spans="1:11" s="3" customFormat="1" ht="14.4" thickBot="1" x14ac:dyDescent="0.3">
      <c r="A6" s="15"/>
      <c r="B6" s="16"/>
      <c r="C6" s="17"/>
      <c r="D6" s="17"/>
      <c r="E6" s="18"/>
      <c r="F6" s="19" t="s">
        <v>2</v>
      </c>
      <c r="G6" s="20" t="s">
        <v>3</v>
      </c>
      <c r="H6" s="21"/>
    </row>
    <row r="7" spans="1:11" s="3" customFormat="1" x14ac:dyDescent="0.25">
      <c r="A7" s="22" t="s">
        <v>12</v>
      </c>
      <c r="B7" s="23"/>
      <c r="C7" s="24">
        <f>SUM(C8:C25)</f>
        <v>729.32585300000005</v>
      </c>
      <c r="D7" s="25">
        <f t="shared" ref="D7:E7" si="0">SUM(D8:D25)</f>
        <v>0</v>
      </c>
      <c r="E7" s="26">
        <f t="shared" si="0"/>
        <v>683.94</v>
      </c>
      <c r="F7" s="27">
        <f>$E7-C7</f>
        <v>-45.385852999999997</v>
      </c>
      <c r="G7" s="28">
        <f>IF(C7=0,"N/A",F7/C7)</f>
        <v>-6.222986997281172E-2</v>
      </c>
      <c r="H7" s="29"/>
      <c r="I7" s="30"/>
      <c r="J7" s="31"/>
      <c r="K7" s="31"/>
    </row>
    <row r="8" spans="1:11" s="3" customFormat="1" ht="15.6" x14ac:dyDescent="0.25">
      <c r="A8" s="32"/>
      <c r="B8" s="33" t="s">
        <v>13</v>
      </c>
      <c r="C8" s="34">
        <v>82.787443999999994</v>
      </c>
      <c r="D8" s="35">
        <v>0</v>
      </c>
      <c r="E8" s="36">
        <v>77.8</v>
      </c>
      <c r="F8" s="37">
        <f t="shared" ref="F8:F48" si="1">$E8-C8</f>
        <v>-4.9874439999999964</v>
      </c>
      <c r="G8" s="38">
        <f t="shared" ref="G8:G48" si="2">IF(C8=0,"N/A",F8/C8)</f>
        <v>-6.0243966464286501E-2</v>
      </c>
      <c r="H8" s="39"/>
    </row>
    <row r="9" spans="1:11" s="3" customFormat="1" x14ac:dyDescent="0.25">
      <c r="A9" s="40"/>
      <c r="B9" s="41" t="s">
        <v>14</v>
      </c>
      <c r="C9" s="34">
        <v>8.8987809999999996</v>
      </c>
      <c r="D9" s="35">
        <v>0</v>
      </c>
      <c r="E9" s="36">
        <v>7.72</v>
      </c>
      <c r="F9" s="37">
        <f t="shared" si="1"/>
        <v>-1.1787809999999999</v>
      </c>
      <c r="G9" s="38">
        <f t="shared" si="2"/>
        <v>-0.13246544667185314</v>
      </c>
      <c r="H9" s="39"/>
    </row>
    <row r="10" spans="1:11" s="3" customFormat="1" x14ac:dyDescent="0.25">
      <c r="A10" s="40"/>
      <c r="B10" s="41" t="s">
        <v>15</v>
      </c>
      <c r="C10" s="34">
        <v>2.1812049999999998</v>
      </c>
      <c r="D10" s="35">
        <v>0</v>
      </c>
      <c r="E10" s="36">
        <v>7</v>
      </c>
      <c r="F10" s="37">
        <f t="shared" si="1"/>
        <v>4.8187949999999997</v>
      </c>
      <c r="G10" s="38">
        <f t="shared" si="2"/>
        <v>2.2092352621601363</v>
      </c>
      <c r="H10" s="39"/>
    </row>
    <row r="11" spans="1:11" s="3" customFormat="1" x14ac:dyDescent="0.25">
      <c r="A11" s="40"/>
      <c r="B11" s="41" t="s">
        <v>5</v>
      </c>
      <c r="C11" s="34">
        <v>20.033180999999999</v>
      </c>
      <c r="D11" s="35">
        <v>0</v>
      </c>
      <c r="E11" s="36">
        <v>16</v>
      </c>
      <c r="F11" s="37">
        <f t="shared" si="1"/>
        <v>-4.033180999999999</v>
      </c>
      <c r="G11" s="38">
        <f t="shared" si="2"/>
        <v>-0.20132504168958484</v>
      </c>
      <c r="H11" s="39"/>
    </row>
    <row r="12" spans="1:11" s="3" customFormat="1" x14ac:dyDescent="0.25">
      <c r="A12" s="40"/>
      <c r="B12" s="41" t="s">
        <v>16</v>
      </c>
      <c r="C12" s="34">
        <v>19.882086999999999</v>
      </c>
      <c r="D12" s="35">
        <v>0</v>
      </c>
      <c r="E12" s="36">
        <v>21.03</v>
      </c>
      <c r="F12" s="37">
        <f t="shared" si="1"/>
        <v>1.1479130000000026</v>
      </c>
      <c r="G12" s="38">
        <f t="shared" si="2"/>
        <v>5.7736041493028509E-2</v>
      </c>
      <c r="H12" s="39"/>
    </row>
    <row r="13" spans="1:11" s="3" customFormat="1" x14ac:dyDescent="0.25">
      <c r="A13" s="40"/>
      <c r="B13" s="41" t="s">
        <v>17</v>
      </c>
      <c r="C13" s="34">
        <v>13.183156</v>
      </c>
      <c r="D13" s="35">
        <v>0</v>
      </c>
      <c r="E13" s="36">
        <v>12.22</v>
      </c>
      <c r="F13" s="37">
        <f t="shared" si="1"/>
        <v>-0.96315599999999968</v>
      </c>
      <c r="G13" s="38">
        <f t="shared" si="2"/>
        <v>-7.3059592103742049E-2</v>
      </c>
      <c r="H13" s="39"/>
    </row>
    <row r="14" spans="1:11" s="3" customFormat="1" x14ac:dyDescent="0.25">
      <c r="A14" s="40"/>
      <c r="B14" s="41" t="s">
        <v>18</v>
      </c>
      <c r="C14" s="34">
        <v>8.7089840000000009</v>
      </c>
      <c r="D14" s="35">
        <v>0</v>
      </c>
      <c r="E14" s="36">
        <v>7</v>
      </c>
      <c r="F14" s="37">
        <f t="shared" si="1"/>
        <v>-1.7089840000000009</v>
      </c>
      <c r="G14" s="38">
        <f t="shared" si="2"/>
        <v>-0.19623230448006343</v>
      </c>
      <c r="H14" s="39"/>
    </row>
    <row r="15" spans="1:11" s="3" customFormat="1" x14ac:dyDescent="0.25">
      <c r="A15" s="40"/>
      <c r="B15" s="41" t="s">
        <v>19</v>
      </c>
      <c r="C15" s="34">
        <v>48</v>
      </c>
      <c r="D15" s="35">
        <v>0</v>
      </c>
      <c r="E15" s="36">
        <v>48</v>
      </c>
      <c r="F15" s="42">
        <f t="shared" si="1"/>
        <v>0</v>
      </c>
      <c r="G15" s="43">
        <f t="shared" si="2"/>
        <v>0</v>
      </c>
      <c r="H15" s="39"/>
    </row>
    <row r="16" spans="1:11" s="3" customFormat="1" ht="15.6" x14ac:dyDescent="0.25">
      <c r="A16" s="40"/>
      <c r="B16" s="41" t="s">
        <v>20</v>
      </c>
      <c r="C16" s="34">
        <v>20</v>
      </c>
      <c r="D16" s="35">
        <v>0</v>
      </c>
      <c r="E16" s="36">
        <v>22.3</v>
      </c>
      <c r="F16" s="37">
        <f t="shared" si="1"/>
        <v>2.3000000000000007</v>
      </c>
      <c r="G16" s="38">
        <f t="shared" si="2"/>
        <v>0.11500000000000003</v>
      </c>
      <c r="H16" s="44"/>
    </row>
    <row r="17" spans="1:9" s="3" customFormat="1" x14ac:dyDescent="0.25">
      <c r="A17" s="40"/>
      <c r="B17" s="41" t="s">
        <v>21</v>
      </c>
      <c r="C17" s="34">
        <v>39.43</v>
      </c>
      <c r="D17" s="35">
        <v>0</v>
      </c>
      <c r="E17" s="36">
        <v>39.43</v>
      </c>
      <c r="F17" s="42">
        <f t="shared" si="1"/>
        <v>0</v>
      </c>
      <c r="G17" s="43">
        <f t="shared" si="2"/>
        <v>0</v>
      </c>
      <c r="H17" s="39"/>
    </row>
    <row r="18" spans="1:9" s="3" customFormat="1" x14ac:dyDescent="0.25">
      <c r="A18" s="40"/>
      <c r="B18" s="41" t="s">
        <v>22</v>
      </c>
      <c r="C18" s="34">
        <v>35.341684000000001</v>
      </c>
      <c r="D18" s="35">
        <v>0</v>
      </c>
      <c r="E18" s="36">
        <v>34.770000000000003</v>
      </c>
      <c r="F18" s="37">
        <f t="shared" si="1"/>
        <v>-0.57168399999999764</v>
      </c>
      <c r="G18" s="38">
        <f t="shared" si="2"/>
        <v>-1.6175912839920068E-2</v>
      </c>
      <c r="H18" s="39"/>
    </row>
    <row r="19" spans="1:9" s="3" customFormat="1" x14ac:dyDescent="0.25">
      <c r="A19" s="40"/>
      <c r="B19" s="41" t="s">
        <v>4</v>
      </c>
      <c r="C19" s="34">
        <v>16.329999999999998</v>
      </c>
      <c r="D19" s="35">
        <v>0</v>
      </c>
      <c r="E19" s="36">
        <v>14.78</v>
      </c>
      <c r="F19" s="37">
        <f t="shared" si="1"/>
        <v>-1.5499999999999989</v>
      </c>
      <c r="G19" s="38">
        <f t="shared" si="2"/>
        <v>-9.4917330067360625E-2</v>
      </c>
      <c r="H19" s="39"/>
    </row>
    <row r="20" spans="1:9" s="3" customFormat="1" x14ac:dyDescent="0.25">
      <c r="A20" s="40"/>
      <c r="B20" s="41" t="s">
        <v>23</v>
      </c>
      <c r="C20" s="34">
        <v>24</v>
      </c>
      <c r="D20" s="35">
        <v>0</v>
      </c>
      <c r="E20" s="36">
        <v>23</v>
      </c>
      <c r="F20" s="37">
        <f t="shared" si="1"/>
        <v>-1</v>
      </c>
      <c r="G20" s="38">
        <f t="shared" si="2"/>
        <v>-4.1666666666666664E-2</v>
      </c>
      <c r="H20" s="39"/>
    </row>
    <row r="21" spans="1:9" s="3" customFormat="1" x14ac:dyDescent="0.25">
      <c r="A21" s="40"/>
      <c r="B21" s="41" t="s">
        <v>24</v>
      </c>
      <c r="C21" s="34">
        <v>13</v>
      </c>
      <c r="D21" s="35">
        <v>0</v>
      </c>
      <c r="E21" s="36">
        <v>11.75</v>
      </c>
      <c r="F21" s="37">
        <f t="shared" si="1"/>
        <v>-1.25</v>
      </c>
      <c r="G21" s="38">
        <f t="shared" si="2"/>
        <v>-9.6153846153846159E-2</v>
      </c>
      <c r="H21" s="39"/>
    </row>
    <row r="22" spans="1:9" s="3" customFormat="1" x14ac:dyDescent="0.25">
      <c r="A22" s="40"/>
      <c r="B22" s="41" t="s">
        <v>25</v>
      </c>
      <c r="C22" s="34">
        <v>54.977257999999999</v>
      </c>
      <c r="D22" s="35">
        <v>0</v>
      </c>
      <c r="E22" s="36">
        <v>31</v>
      </c>
      <c r="F22" s="37">
        <f t="shared" si="1"/>
        <v>-23.977257999999999</v>
      </c>
      <c r="G22" s="38">
        <f t="shared" si="2"/>
        <v>-0.4361304814437999</v>
      </c>
      <c r="H22" s="39"/>
    </row>
    <row r="23" spans="1:9" s="3" customFormat="1" ht="15.6" x14ac:dyDescent="0.25">
      <c r="A23" s="40"/>
      <c r="B23" s="41" t="s">
        <v>26</v>
      </c>
      <c r="C23" s="34">
        <v>3.1023640000000001</v>
      </c>
      <c r="D23" s="35">
        <v>0</v>
      </c>
      <c r="E23" s="36">
        <v>2.7900000000000009</v>
      </c>
      <c r="F23" s="37">
        <f t="shared" si="1"/>
        <v>-0.3123639999999992</v>
      </c>
      <c r="G23" s="38">
        <f t="shared" si="2"/>
        <v>-0.10068579960314109</v>
      </c>
      <c r="H23" s="39"/>
    </row>
    <row r="24" spans="1:9" s="3" customFormat="1" x14ac:dyDescent="0.25">
      <c r="A24" s="40"/>
      <c r="B24" s="41" t="s">
        <v>27</v>
      </c>
      <c r="C24" s="34">
        <v>293.82472899999999</v>
      </c>
      <c r="D24" s="35">
        <v>0</v>
      </c>
      <c r="E24" s="36">
        <v>283.15999999999997</v>
      </c>
      <c r="F24" s="37">
        <f t="shared" si="1"/>
        <v>-10.664729000000023</v>
      </c>
      <c r="G24" s="38">
        <f t="shared" si="2"/>
        <v>-3.6296226788998492E-2</v>
      </c>
      <c r="H24" s="39"/>
    </row>
    <row r="25" spans="1:9" s="3" customFormat="1" x14ac:dyDescent="0.25">
      <c r="A25" s="40"/>
      <c r="B25" s="41" t="s">
        <v>28</v>
      </c>
      <c r="C25" s="34">
        <v>25.64498</v>
      </c>
      <c r="D25" s="35">
        <v>0</v>
      </c>
      <c r="E25" s="36">
        <v>24.19</v>
      </c>
      <c r="F25" s="37">
        <f t="shared" si="1"/>
        <v>-1.4549799999999991</v>
      </c>
      <c r="G25" s="38">
        <f t="shared" si="2"/>
        <v>-5.6735470255777118E-2</v>
      </c>
      <c r="H25" s="39"/>
    </row>
    <row r="26" spans="1:9" s="3" customFormat="1" x14ac:dyDescent="0.25">
      <c r="A26" s="45" t="s">
        <v>29</v>
      </c>
      <c r="B26" s="46"/>
      <c r="C26" s="47">
        <f>SUM(C27:C29)</f>
        <v>305.54406</v>
      </c>
      <c r="D26" s="25">
        <f t="shared" ref="D26:E26" si="3">SUM(D27:D29)</f>
        <v>0</v>
      </c>
      <c r="E26" s="26">
        <f t="shared" si="3"/>
        <v>265.60000000000002</v>
      </c>
      <c r="F26" s="27">
        <f t="shared" si="1"/>
        <v>-39.944059999999979</v>
      </c>
      <c r="G26" s="28">
        <f t="shared" si="2"/>
        <v>-0.13073093288084206</v>
      </c>
      <c r="H26" s="39"/>
    </row>
    <row r="27" spans="1:9" s="3" customFormat="1" ht="16.2" customHeight="1" x14ac:dyDescent="0.25">
      <c r="A27" s="48"/>
      <c r="B27" s="33" t="s">
        <v>30</v>
      </c>
      <c r="C27" s="34">
        <v>241.48109700000001</v>
      </c>
      <c r="D27" s="35">
        <v>0</v>
      </c>
      <c r="E27" s="36">
        <v>182.8</v>
      </c>
      <c r="F27" s="37">
        <f t="shared" si="1"/>
        <v>-58.681096999999994</v>
      </c>
      <c r="G27" s="38">
        <f t="shared" si="2"/>
        <v>-0.24300492969849311</v>
      </c>
      <c r="H27" s="39"/>
    </row>
    <row r="28" spans="1:9" s="3" customFormat="1" ht="15.6" x14ac:dyDescent="0.25">
      <c r="A28" s="48"/>
      <c r="B28" s="33" t="s">
        <v>31</v>
      </c>
      <c r="C28" s="34">
        <v>17.590919</v>
      </c>
      <c r="D28" s="35">
        <v>0</v>
      </c>
      <c r="E28" s="36">
        <v>1.8</v>
      </c>
      <c r="F28" s="37">
        <f t="shared" si="1"/>
        <v>-15.790918999999999</v>
      </c>
      <c r="G28" s="38">
        <f t="shared" si="2"/>
        <v>-0.89767447624538543</v>
      </c>
      <c r="H28" s="39"/>
    </row>
    <row r="29" spans="1:9" s="3" customFormat="1" ht="15.6" x14ac:dyDescent="0.25">
      <c r="A29" s="48"/>
      <c r="B29" s="33" t="s">
        <v>32</v>
      </c>
      <c r="C29" s="34">
        <v>46.472043999999997</v>
      </c>
      <c r="D29" s="35">
        <v>0</v>
      </c>
      <c r="E29" s="36">
        <v>81</v>
      </c>
      <c r="F29" s="37">
        <f t="shared" si="1"/>
        <v>34.527956000000003</v>
      </c>
      <c r="G29" s="38">
        <f t="shared" si="2"/>
        <v>0.74298337297150097</v>
      </c>
      <c r="H29" s="39"/>
    </row>
    <row r="30" spans="1:9" s="3" customFormat="1" ht="13.95" customHeight="1" x14ac:dyDescent="0.25">
      <c r="A30" s="22" t="s">
        <v>33</v>
      </c>
      <c r="B30" s="23"/>
      <c r="C30" s="47">
        <f>SUM(C31:C36)</f>
        <v>223.32972800000002</v>
      </c>
      <c r="D30" s="25">
        <f t="shared" ref="D30:E30" si="4">SUM(D31:D36)</f>
        <v>0</v>
      </c>
      <c r="E30" s="26">
        <f t="shared" si="4"/>
        <v>207.76000000000002</v>
      </c>
      <c r="F30" s="27">
        <f t="shared" si="1"/>
        <v>-15.569727999999998</v>
      </c>
      <c r="G30" s="28">
        <f t="shared" si="2"/>
        <v>-6.9716325450412037E-2</v>
      </c>
      <c r="H30" s="49"/>
      <c r="I30" s="30"/>
    </row>
    <row r="31" spans="1:9" s="3" customFormat="1" x14ac:dyDescent="0.25">
      <c r="A31" s="32"/>
      <c r="B31" s="41" t="s">
        <v>34</v>
      </c>
      <c r="C31" s="34">
        <v>105.6</v>
      </c>
      <c r="D31" s="35">
        <v>0</v>
      </c>
      <c r="E31" s="36">
        <v>89.9</v>
      </c>
      <c r="F31" s="37">
        <f t="shared" si="1"/>
        <v>-15.699999999999989</v>
      </c>
      <c r="G31" s="38">
        <f t="shared" si="2"/>
        <v>-0.14867424242424232</v>
      </c>
      <c r="H31" s="49"/>
    </row>
    <row r="32" spans="1:9" s="3" customFormat="1" x14ac:dyDescent="0.25">
      <c r="A32" s="40"/>
      <c r="B32" s="41" t="s">
        <v>35</v>
      </c>
      <c r="C32" s="34">
        <v>21.992398000000001</v>
      </c>
      <c r="D32" s="35">
        <v>0</v>
      </c>
      <c r="E32" s="36">
        <v>20.67</v>
      </c>
      <c r="F32" s="37">
        <f t="shared" si="1"/>
        <v>-1.3223979999999997</v>
      </c>
      <c r="G32" s="38">
        <f t="shared" si="2"/>
        <v>-6.0129777571322582E-2</v>
      </c>
      <c r="H32" s="39"/>
    </row>
    <row r="33" spans="1:8" s="3" customFormat="1" ht="15.6" x14ac:dyDescent="0.25">
      <c r="A33" s="40"/>
      <c r="B33" s="41" t="s">
        <v>36</v>
      </c>
      <c r="C33" s="34">
        <v>81.497330000000005</v>
      </c>
      <c r="D33" s="35">
        <v>0</v>
      </c>
      <c r="E33" s="36">
        <v>76.34</v>
      </c>
      <c r="F33" s="37">
        <f t="shared" si="1"/>
        <v>-5.1573300000000017</v>
      </c>
      <c r="G33" s="38">
        <f t="shared" si="2"/>
        <v>-6.3282195870711364E-2</v>
      </c>
      <c r="H33" s="39"/>
    </row>
    <row r="34" spans="1:8" s="3" customFormat="1" ht="15.6" x14ac:dyDescent="0.25">
      <c r="A34" s="40"/>
      <c r="B34" s="50" t="s">
        <v>37</v>
      </c>
      <c r="C34" s="34">
        <v>0</v>
      </c>
      <c r="D34" s="35">
        <v>0</v>
      </c>
      <c r="E34" s="36">
        <v>11.85</v>
      </c>
      <c r="F34" s="37">
        <f t="shared" si="1"/>
        <v>11.85</v>
      </c>
      <c r="G34" s="38" t="str">
        <f t="shared" si="2"/>
        <v>N/A</v>
      </c>
      <c r="H34" s="51"/>
    </row>
    <row r="35" spans="1:8" s="3" customFormat="1" ht="15.6" x14ac:dyDescent="0.25">
      <c r="A35" s="40"/>
      <c r="B35" s="41" t="s">
        <v>38</v>
      </c>
      <c r="C35" s="34">
        <v>9.5</v>
      </c>
      <c r="D35" s="35">
        <v>0</v>
      </c>
      <c r="E35" s="36">
        <v>5</v>
      </c>
      <c r="F35" s="37">
        <f t="shared" si="1"/>
        <v>-4.5</v>
      </c>
      <c r="G35" s="38">
        <f t="shared" si="2"/>
        <v>-0.47368421052631576</v>
      </c>
      <c r="H35" s="39"/>
    </row>
    <row r="36" spans="1:8" s="3" customFormat="1" x14ac:dyDescent="0.25">
      <c r="A36" s="40"/>
      <c r="B36" s="41" t="s">
        <v>39</v>
      </c>
      <c r="C36" s="34">
        <v>4.74</v>
      </c>
      <c r="D36" s="35">
        <v>0</v>
      </c>
      <c r="E36" s="36">
        <v>4</v>
      </c>
      <c r="F36" s="37">
        <f t="shared" si="1"/>
        <v>-0.74000000000000021</v>
      </c>
      <c r="G36" s="38">
        <f t="shared" si="2"/>
        <v>-0.15611814345991565</v>
      </c>
      <c r="H36" s="39"/>
    </row>
    <row r="37" spans="1:8" s="3" customFormat="1" x14ac:dyDescent="0.25">
      <c r="A37" s="22" t="s">
        <v>40</v>
      </c>
      <c r="B37" s="23"/>
      <c r="C37" s="47">
        <f>SUM(C38:C45)</f>
        <v>529.91587199999992</v>
      </c>
      <c r="D37" s="25">
        <f t="shared" ref="D37:E37" si="5">SUM(D38:D45)</f>
        <v>0</v>
      </c>
      <c r="E37" s="26">
        <f t="shared" si="5"/>
        <v>438.67</v>
      </c>
      <c r="F37" s="27">
        <f t="shared" si="1"/>
        <v>-91.245871999999906</v>
      </c>
      <c r="G37" s="28">
        <f t="shared" si="2"/>
        <v>-0.17218935461514148</v>
      </c>
      <c r="H37" s="49"/>
    </row>
    <row r="38" spans="1:8" s="3" customFormat="1" x14ac:dyDescent="0.25">
      <c r="A38" s="32"/>
      <c r="B38" s="41" t="s">
        <v>41</v>
      </c>
      <c r="C38" s="34">
        <v>79.779759999999996</v>
      </c>
      <c r="D38" s="35">
        <v>0</v>
      </c>
      <c r="E38" s="36">
        <v>75</v>
      </c>
      <c r="F38" s="37">
        <f t="shared" si="1"/>
        <v>-4.779759999999996</v>
      </c>
      <c r="G38" s="38">
        <f t="shared" si="2"/>
        <v>-5.9911937564113962E-2</v>
      </c>
      <c r="H38" s="49"/>
    </row>
    <row r="39" spans="1:8" s="3" customFormat="1" x14ac:dyDescent="0.25">
      <c r="A39" s="32"/>
      <c r="B39" s="41" t="s">
        <v>42</v>
      </c>
      <c r="C39" s="34">
        <v>49.008468000000001</v>
      </c>
      <c r="D39" s="35">
        <v>0</v>
      </c>
      <c r="E39" s="36">
        <v>20.27</v>
      </c>
      <c r="F39" s="37">
        <f t="shared" si="1"/>
        <v>-28.738468000000001</v>
      </c>
      <c r="G39" s="38">
        <f t="shared" si="2"/>
        <v>-0.58639800778918449</v>
      </c>
      <c r="H39" s="49"/>
    </row>
    <row r="40" spans="1:8" s="3" customFormat="1" x14ac:dyDescent="0.25">
      <c r="A40" s="40"/>
      <c r="B40" s="41" t="s">
        <v>43</v>
      </c>
      <c r="C40" s="34">
        <v>45.211029000000003</v>
      </c>
      <c r="D40" s="35">
        <v>0</v>
      </c>
      <c r="E40" s="36">
        <v>42.64</v>
      </c>
      <c r="F40" s="37">
        <f t="shared" si="1"/>
        <v>-2.5710290000000029</v>
      </c>
      <c r="G40" s="38">
        <f t="shared" si="2"/>
        <v>-5.6867296694353114E-2</v>
      </c>
      <c r="H40" s="39"/>
    </row>
    <row r="41" spans="1:8" s="3" customFormat="1" x14ac:dyDescent="0.25">
      <c r="A41" s="40"/>
      <c r="B41" s="41" t="s">
        <v>44</v>
      </c>
      <c r="C41" s="34">
        <v>4.95</v>
      </c>
      <c r="D41" s="35">
        <v>0</v>
      </c>
      <c r="E41" s="36">
        <v>4.95</v>
      </c>
      <c r="F41" s="42">
        <f t="shared" si="1"/>
        <v>0</v>
      </c>
      <c r="G41" s="43">
        <f t="shared" si="2"/>
        <v>0</v>
      </c>
      <c r="H41" s="39"/>
    </row>
    <row r="42" spans="1:8" s="3" customFormat="1" x14ac:dyDescent="0.25">
      <c r="A42" s="40"/>
      <c r="B42" s="41" t="s">
        <v>45</v>
      </c>
      <c r="C42" s="34">
        <v>129.350607</v>
      </c>
      <c r="D42" s="35">
        <v>0</v>
      </c>
      <c r="E42" s="36">
        <v>117.5</v>
      </c>
      <c r="F42" s="37">
        <f t="shared" si="1"/>
        <v>-11.850606999999997</v>
      </c>
      <c r="G42" s="38">
        <f t="shared" si="2"/>
        <v>-9.1616168449831836E-2</v>
      </c>
      <c r="H42" s="39"/>
    </row>
    <row r="43" spans="1:8" s="3" customFormat="1" x14ac:dyDescent="0.25">
      <c r="A43" s="40"/>
      <c r="B43" s="41" t="s">
        <v>46</v>
      </c>
      <c r="C43" s="34">
        <v>7.0894089999999998</v>
      </c>
      <c r="D43" s="35">
        <v>0</v>
      </c>
      <c r="E43" s="36">
        <v>6.18</v>
      </c>
      <c r="F43" s="37">
        <f t="shared" si="1"/>
        <v>-0.90940900000000013</v>
      </c>
      <c r="G43" s="38">
        <f t="shared" si="2"/>
        <v>-0.12827712436960545</v>
      </c>
      <c r="H43" s="39"/>
    </row>
    <row r="44" spans="1:8" s="3" customFormat="1" ht="15.6" x14ac:dyDescent="0.25">
      <c r="A44" s="40"/>
      <c r="B44" s="41" t="s">
        <v>47</v>
      </c>
      <c r="C44" s="34">
        <v>213.24066500000001</v>
      </c>
      <c r="D44" s="35">
        <v>0</v>
      </c>
      <c r="E44" s="36">
        <v>170.38</v>
      </c>
      <c r="F44" s="37">
        <f t="shared" si="1"/>
        <v>-42.860665000000012</v>
      </c>
      <c r="G44" s="38">
        <f t="shared" si="2"/>
        <v>-0.20099667668922347</v>
      </c>
      <c r="H44" s="39"/>
    </row>
    <row r="45" spans="1:8" s="3" customFormat="1" x14ac:dyDescent="0.25">
      <c r="A45" s="40"/>
      <c r="B45" s="41" t="s">
        <v>48</v>
      </c>
      <c r="C45" s="52">
        <v>1.2859339999999999</v>
      </c>
      <c r="D45" s="35">
        <v>0</v>
      </c>
      <c r="E45" s="36">
        <v>1.75</v>
      </c>
      <c r="F45" s="37">
        <f t="shared" si="1"/>
        <v>0.46406600000000009</v>
      </c>
      <c r="G45" s="38">
        <f t="shared" si="2"/>
        <v>0.36087855208743225</v>
      </c>
      <c r="H45" s="39"/>
    </row>
    <row r="46" spans="1:8" s="3" customFormat="1" x14ac:dyDescent="0.25">
      <c r="A46" s="53" t="s">
        <v>49</v>
      </c>
      <c r="B46" s="54"/>
      <c r="C46" s="55">
        <f>SUM(C7,C26,C30,C37)</f>
        <v>1788.1155129999997</v>
      </c>
      <c r="D46" s="56">
        <f t="shared" ref="D46" si="6">SUM(D7,D26,D30,D37)</f>
        <v>0</v>
      </c>
      <c r="E46" s="57">
        <f>SUM(E7,E26,E30,E37)</f>
        <v>1595.9700000000003</v>
      </c>
      <c r="F46" s="58">
        <f t="shared" si="1"/>
        <v>-192.14551299999948</v>
      </c>
      <c r="G46" s="59">
        <f t="shared" si="2"/>
        <v>-0.10745699123074468</v>
      </c>
      <c r="H46" s="39"/>
    </row>
    <row r="47" spans="1:8" s="3" customFormat="1" ht="14.4" thickBot="1" x14ac:dyDescent="0.3">
      <c r="A47" s="40"/>
      <c r="B47" s="60" t="s">
        <v>50</v>
      </c>
      <c r="C47" s="47">
        <v>-2.8672490000000002</v>
      </c>
      <c r="D47" s="25">
        <v>0</v>
      </c>
      <c r="E47" s="26">
        <v>-1.1599999999999999</v>
      </c>
      <c r="F47" s="27">
        <f t="shared" si="1"/>
        <v>1.7072490000000002</v>
      </c>
      <c r="G47" s="28">
        <f t="shared" si="2"/>
        <v>-0.59543102116349156</v>
      </c>
      <c r="H47" s="39"/>
    </row>
    <row r="48" spans="1:8" s="3" customFormat="1" ht="15" customHeight="1" thickBot="1" x14ac:dyDescent="0.3">
      <c r="A48" s="61" t="s">
        <v>51</v>
      </c>
      <c r="B48" s="62"/>
      <c r="C48" s="63">
        <f>SUM(C46:C47)</f>
        <v>1785.2482639999998</v>
      </c>
      <c r="D48" s="64">
        <f t="shared" ref="D48:E48" si="7">SUM(D46:D47)</f>
        <v>0</v>
      </c>
      <c r="E48" s="65">
        <f t="shared" si="7"/>
        <v>1594.8100000000002</v>
      </c>
      <c r="F48" s="66">
        <f t="shared" si="1"/>
        <v>-190.43826399999966</v>
      </c>
      <c r="G48" s="67">
        <f t="shared" si="2"/>
        <v>-0.1066732665927968</v>
      </c>
      <c r="H48" s="49"/>
    </row>
    <row r="49" spans="1:8" s="3" customFormat="1" ht="22.95" customHeight="1" x14ac:dyDescent="0.25">
      <c r="A49" s="68" t="s">
        <v>52</v>
      </c>
      <c r="B49" s="68"/>
      <c r="C49" s="68"/>
      <c r="D49" s="68"/>
      <c r="E49" s="68"/>
      <c r="F49" s="68"/>
      <c r="G49" s="68"/>
      <c r="H49" s="69"/>
    </row>
    <row r="50" spans="1:8" s="3" customFormat="1" x14ac:dyDescent="0.25">
      <c r="A50" s="68" t="s">
        <v>53</v>
      </c>
      <c r="B50" s="68"/>
      <c r="C50" s="68"/>
      <c r="D50" s="68"/>
      <c r="E50" s="68"/>
      <c r="F50" s="68"/>
      <c r="G50" s="68"/>
      <c r="H50" s="69"/>
    </row>
    <row r="51" spans="1:8" s="3" customFormat="1" x14ac:dyDescent="0.25">
      <c r="A51" s="70" t="s">
        <v>54</v>
      </c>
      <c r="B51" s="70"/>
      <c r="C51" s="70"/>
      <c r="D51" s="70"/>
      <c r="E51" s="70"/>
      <c r="F51" s="70"/>
      <c r="G51" s="70"/>
      <c r="H51" s="71"/>
    </row>
    <row r="52" spans="1:8" s="3" customFormat="1" ht="26.4" customHeight="1" x14ac:dyDescent="0.25">
      <c r="A52" s="70" t="s">
        <v>55</v>
      </c>
      <c r="B52" s="70"/>
      <c r="C52" s="70"/>
      <c r="D52" s="70"/>
      <c r="E52" s="70"/>
      <c r="F52" s="70"/>
      <c r="G52" s="70"/>
      <c r="H52" s="71"/>
    </row>
    <row r="53" spans="1:8" s="3" customFormat="1" ht="29.4" customHeight="1" x14ac:dyDescent="0.25">
      <c r="A53" s="70" t="s">
        <v>56</v>
      </c>
      <c r="B53" s="70"/>
      <c r="C53" s="70"/>
      <c r="D53" s="70"/>
      <c r="E53" s="70"/>
      <c r="F53" s="70"/>
      <c r="G53" s="70"/>
      <c r="H53" s="71"/>
    </row>
    <row r="54" spans="1:8" s="3" customFormat="1" ht="26.4" customHeight="1" x14ac:dyDescent="0.25">
      <c r="A54" s="70" t="s">
        <v>57</v>
      </c>
      <c r="B54" s="70"/>
      <c r="C54" s="70"/>
      <c r="D54" s="70"/>
      <c r="E54" s="70"/>
      <c r="F54" s="70"/>
      <c r="G54" s="70"/>
      <c r="H54" s="71"/>
    </row>
    <row r="55" spans="1:8" s="3" customFormat="1" ht="35.4" customHeight="1" x14ac:dyDescent="0.25">
      <c r="A55" s="70" t="s">
        <v>58</v>
      </c>
      <c r="B55" s="70"/>
      <c r="C55" s="70"/>
      <c r="D55" s="70"/>
      <c r="E55" s="70"/>
      <c r="F55" s="70"/>
      <c r="G55" s="70"/>
      <c r="H55" s="72"/>
    </row>
    <row r="56" spans="1:8" s="3" customFormat="1" x14ac:dyDescent="0.25">
      <c r="A56" s="70" t="s">
        <v>59</v>
      </c>
      <c r="B56" s="70"/>
      <c r="C56" s="70"/>
      <c r="D56" s="70"/>
      <c r="E56" s="70"/>
      <c r="F56" s="70"/>
      <c r="G56" s="70"/>
      <c r="H56" s="72"/>
    </row>
    <row r="57" spans="1:8" s="3" customFormat="1" ht="25.5" customHeight="1" x14ac:dyDescent="0.25">
      <c r="A57" s="70" t="s">
        <v>60</v>
      </c>
      <c r="B57" s="70"/>
      <c r="C57" s="70"/>
      <c r="D57" s="70"/>
      <c r="E57" s="70"/>
      <c r="F57" s="70"/>
      <c r="G57" s="70"/>
      <c r="H57" s="71"/>
    </row>
    <row r="58" spans="1:8" s="3" customFormat="1" ht="26.4" customHeight="1" x14ac:dyDescent="0.25">
      <c r="A58" s="70" t="s">
        <v>61</v>
      </c>
      <c r="B58" s="70"/>
      <c r="C58" s="70"/>
      <c r="D58" s="70"/>
      <c r="E58" s="70"/>
      <c r="F58" s="70"/>
      <c r="G58" s="70"/>
      <c r="H58" s="72"/>
    </row>
    <row r="59" spans="1:8" s="3" customFormat="1" x14ac:dyDescent="0.25">
      <c r="A59" s="72"/>
      <c r="B59" s="72"/>
      <c r="C59" s="72"/>
      <c r="D59" s="72"/>
      <c r="E59" s="72"/>
      <c r="F59" s="72"/>
      <c r="G59" s="72"/>
      <c r="H59" s="72"/>
    </row>
    <row r="60" spans="1:8" s="3" customFormat="1" x14ac:dyDescent="0.25">
      <c r="A60" s="72"/>
      <c r="B60" s="72"/>
      <c r="C60" s="72"/>
      <c r="D60" s="72"/>
      <c r="E60" s="72"/>
      <c r="F60" s="72"/>
      <c r="G60" s="72"/>
      <c r="H60" s="72"/>
    </row>
    <row r="61" spans="1:8" s="3" customFormat="1" x14ac:dyDescent="0.25">
      <c r="A61" s="72"/>
      <c r="B61" s="72"/>
      <c r="C61" s="72"/>
      <c r="D61" s="72"/>
      <c r="E61" s="72"/>
      <c r="F61" s="72"/>
      <c r="G61" s="72"/>
      <c r="H61" s="72"/>
    </row>
    <row r="62" spans="1:8" s="3" customFormat="1" x14ac:dyDescent="0.25">
      <c r="A62" s="72"/>
      <c r="B62" s="72"/>
      <c r="C62" s="72"/>
      <c r="D62" s="72"/>
      <c r="E62" s="72"/>
      <c r="F62" s="72"/>
      <c r="G62" s="72"/>
      <c r="H62" s="72"/>
    </row>
    <row r="63" spans="1:8" s="3" customFormat="1" x14ac:dyDescent="0.25">
      <c r="A63" s="72"/>
      <c r="B63" s="72"/>
      <c r="C63" s="72"/>
      <c r="D63" s="72"/>
      <c r="E63" s="72"/>
      <c r="F63" s="72"/>
      <c r="G63" s="72"/>
      <c r="H63" s="73"/>
    </row>
    <row r="64" spans="1:8" s="3" customFormat="1" x14ac:dyDescent="0.25">
      <c r="A64" s="72"/>
      <c r="B64" s="72"/>
      <c r="C64" s="72"/>
      <c r="D64" s="72"/>
      <c r="E64" s="72"/>
      <c r="F64" s="72"/>
      <c r="G64" s="72"/>
      <c r="H64" s="73"/>
    </row>
    <row r="65" spans="8:8" s="3" customFormat="1" x14ac:dyDescent="0.25">
      <c r="H65" s="73"/>
    </row>
  </sheetData>
  <mergeCells count="25">
    <mergeCell ref="A54:G54"/>
    <mergeCell ref="A55:G55"/>
    <mergeCell ref="A56:G56"/>
    <mergeCell ref="A57:G57"/>
    <mergeCell ref="A58:G58"/>
    <mergeCell ref="A48:B48"/>
    <mergeCell ref="A50:G50"/>
    <mergeCell ref="A51:G51"/>
    <mergeCell ref="A52:G52"/>
    <mergeCell ref="A53:G53"/>
    <mergeCell ref="A7:B7"/>
    <mergeCell ref="A37:B37"/>
    <mergeCell ref="A26:B26"/>
    <mergeCell ref="A30:B30"/>
    <mergeCell ref="A49:G49"/>
    <mergeCell ref="C5:C6"/>
    <mergeCell ref="D5:D6"/>
    <mergeCell ref="A46:B46"/>
    <mergeCell ref="A5:B6"/>
    <mergeCell ref="E5:E6"/>
    <mergeCell ref="F5:G5"/>
    <mergeCell ref="A1:G1"/>
    <mergeCell ref="A2:G2"/>
    <mergeCell ref="A3:G3"/>
    <mergeCell ref="A4:G4"/>
  </mergeCells>
  <hyperlinks>
    <hyperlink ref="A3" r:id="rId1" display="http://dellweb.bfa.nsf.gov/"/>
    <hyperlink ref="A3:I3" r:id="rId2" display="Click here for complete history"/>
  </hyperlinks>
  <printOptions horizontalCentered="1"/>
  <pageMargins left="0.7" right="0.7" top="0.75" bottom="0.75" header="0.3" footer="0.3"/>
  <pageSetup scale="70" orientation="portrait" horizontalDpi="0" verticalDpi="0" r:id="rId3"/>
  <ignoredErrors>
    <ignoredError sqref="C7:G7 F8:G37 F38:G48 C48:E48 C46:E46 C37:E37 C30:E30 C26:E2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 Summary</vt:lpstr>
      <vt:lpstr>'RI Summary'!Print_Area</vt:lpstr>
    </vt:vector>
  </TitlesOfParts>
  <Company>National Science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Chantel</cp:lastModifiedBy>
  <dcterms:created xsi:type="dcterms:W3CDTF">2017-05-18T16:25:51Z</dcterms:created>
  <dcterms:modified xsi:type="dcterms:W3CDTF">2017-05-18T17:21:35Z</dcterms:modified>
</cp:coreProperties>
</file>