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Org Ex by Approp-FY19 Summary" sheetId="2" r:id="rId1"/>
    <sheet name="Data" sheetId="1" r:id="rId2"/>
  </sheets>
  <externalReferences>
    <externalReference r:id="rId3"/>
  </externalReferences>
  <definedNames>
    <definedName name="_xlnm.Print_Area" localSheetId="1">Data!$A$1:$E$5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D12" i="1"/>
  <c r="D13" i="1" s="1"/>
  <c r="E13" i="1" s="1"/>
  <c r="C12" i="1"/>
  <c r="B12" i="1"/>
  <c r="E11" i="1"/>
  <c r="F11" i="1" s="1"/>
  <c r="F10" i="1"/>
  <c r="E10" i="1"/>
  <c r="F9" i="1"/>
  <c r="E9" i="1"/>
  <c r="F8" i="1"/>
  <c r="E8" i="1"/>
  <c r="E7" i="1"/>
  <c r="F7" i="1" s="1"/>
  <c r="F6" i="1"/>
  <c r="E6" i="1"/>
  <c r="E5" i="1"/>
  <c r="F5" i="1" s="1"/>
  <c r="F13" i="1" l="1"/>
  <c r="E12" i="1"/>
  <c r="F12" i="1" s="1"/>
</calcChain>
</file>

<file path=xl/sharedStrings.xml><?xml version="1.0" encoding="utf-8"?>
<sst xmlns="http://schemas.openxmlformats.org/spreadsheetml/2006/main" count="17" uniqueCount="17">
  <si>
    <t>(Dollars in Millions)</t>
  </si>
  <si>
    <t>Change over 
FY 2017 Actual</t>
  </si>
  <si>
    <t>Amount</t>
  </si>
  <si>
    <t>Percent</t>
  </si>
  <si>
    <t>Organizational Excellence by Appropriation</t>
  </si>
  <si>
    <t>FY 2017 Actual</t>
  </si>
  <si>
    <t>FY 2018
(TBD)</t>
  </si>
  <si>
    <t xml:space="preserve">FY 2019 Request </t>
  </si>
  <si>
    <t>Agency Operations &amp; Award Management</t>
  </si>
  <si>
    <t>National Science Board</t>
  </si>
  <si>
    <t>Office of Inspector General</t>
  </si>
  <si>
    <t>Major Research Equipment and Facilities Construction</t>
  </si>
  <si>
    <t>Program Support:</t>
  </si>
  <si>
    <t>Research and Related Activities</t>
  </si>
  <si>
    <t>Education and Human Resources</t>
  </si>
  <si>
    <t>Subtotal, Program Support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</si>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</sst>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;\-&quot;$&quot;#.##0.00;&quot;-&quot;??"/>
    <numFmt numFmtId="167" formatCode="_(* #,##0_);_(* \(#,##0\);_(* &quot;-&quot;??_);_(@_)"/>
    <numFmt numFmtId="168" formatCode="#,##0.00;\-#.##0.00;&quot;-&quot;??"/>
    <numFmt numFmtId="169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9" fontId="4" fillId="0" borderId="0" xfId="2" applyNumberFormat="1" applyFont="1" applyAlignment="1">
      <alignment vertical="top"/>
    </xf>
    <xf numFmtId="167" fontId="4" fillId="0" borderId="0" xfId="1" applyNumberFormat="1" applyFont="1" applyAlignment="1">
      <alignment vertical="top"/>
    </xf>
    <xf numFmtId="2" fontId="4" fillId="0" borderId="0" xfId="0" applyNumberFormat="1" applyFont="1"/>
    <xf numFmtId="168" fontId="4" fillId="0" borderId="0" xfId="0" applyNumberFormat="1" applyFont="1" applyAlignment="1">
      <alignment vertical="top"/>
    </xf>
    <xf numFmtId="2" fontId="4" fillId="0" borderId="0" xfId="0" applyNumberFormat="1" applyFont="1" applyBorder="1"/>
    <xf numFmtId="4" fontId="4" fillId="0" borderId="0" xfId="0" applyNumberFormat="1" applyFont="1"/>
    <xf numFmtId="165" fontId="4" fillId="0" borderId="0" xfId="0" applyNumberFormat="1" applyFont="1"/>
    <xf numFmtId="9" fontId="4" fillId="0" borderId="0" xfId="2" applyNumberFormat="1" applyFont="1"/>
    <xf numFmtId="167" fontId="4" fillId="0" borderId="0" xfId="1" applyNumberFormat="1" applyFont="1"/>
    <xf numFmtId="165" fontId="4" fillId="0" borderId="0" xfId="2" applyNumberFormat="1" applyFont="1"/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horizontal="right"/>
    </xf>
    <xf numFmtId="41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 horizontal="left" indent="1"/>
    </xf>
    <xf numFmtId="2" fontId="4" fillId="0" borderId="3" xfId="0" applyNumberFormat="1" applyFont="1" applyBorder="1"/>
    <xf numFmtId="168" fontId="4" fillId="0" borderId="3" xfId="0" applyNumberFormat="1" applyFont="1" applyBorder="1" applyAlignment="1">
      <alignment vertical="top"/>
    </xf>
    <xf numFmtId="0" fontId="6" fillId="0" borderId="4" xfId="0" applyFont="1" applyBorder="1" applyAlignment="1">
      <alignment horizontal="left" indent="1"/>
    </xf>
    <xf numFmtId="164" fontId="6" fillId="0" borderId="4" xfId="0" applyNumberFormat="1" applyFont="1" applyBorder="1"/>
    <xf numFmtId="165" fontId="6" fillId="0" borderId="4" xfId="2" applyNumberFormat="1" applyFont="1" applyBorder="1"/>
    <xf numFmtId="9" fontId="3" fillId="0" borderId="0" xfId="2" applyFont="1"/>
    <xf numFmtId="167" fontId="3" fillId="0" borderId="0" xfId="1" applyNumberFormat="1" applyFont="1"/>
    <xf numFmtId="0" fontId="7" fillId="0" borderId="1" xfId="0" applyFont="1" applyFill="1" applyBorder="1"/>
    <xf numFmtId="164" fontId="7" fillId="0" borderId="1" xfId="0" applyNumberFormat="1" applyFont="1" applyBorder="1"/>
    <xf numFmtId="166" fontId="7" fillId="0" borderId="5" xfId="0" applyNumberFormat="1" applyFont="1" applyBorder="1" applyAlignment="1">
      <alignment vertical="top"/>
    </xf>
    <xf numFmtId="165" fontId="7" fillId="0" borderId="1" xfId="2" applyNumberFormat="1" applyFont="1" applyBorder="1"/>
    <xf numFmtId="0" fontId="8" fillId="0" borderId="0" xfId="0" applyFont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66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Organizational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Excellence by Appropriation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FY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2019 Funding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S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ummary</a:t>
            </a:r>
          </a:p>
        </c:rich>
      </c:tx>
      <c:layout>
        <c:manualLayout>
          <c:xMode val="edge"/>
          <c:yMode val="edge"/>
          <c:x val="0.24500719587956374"/>
          <c:y val="1.67502853654004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08877677364875"/>
          <c:y val="0.20891588254461929"/>
          <c:w val="0.49631044691784765"/>
          <c:h val="0.73158134051724011"/>
        </c:manualLayout>
      </c:layout>
      <c:pieChart>
        <c:varyColors val="1"/>
        <c:ser>
          <c:idx val="0"/>
          <c:order val="0"/>
          <c:tx>
            <c:strRef>
              <c:f>[1]OrgExbyApprop!$A$1</c:f>
              <c:strCache>
                <c:ptCount val="1"/>
                <c:pt idx="0">
                  <c:v>Organizational Excellence by Appropriation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2B-4DB8-BC18-7D2A3C9F351E}"/>
              </c:ext>
            </c:extLst>
          </c:dPt>
          <c:dPt>
            <c:idx val="1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2B-4DB8-BC18-7D2A3C9F351E}"/>
              </c:ext>
            </c:extLst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B2B-4DB8-BC18-7D2A3C9F351E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B2B-4DB8-BC18-7D2A3C9F351E}"/>
              </c:ext>
            </c:extLst>
          </c:dPt>
          <c:dPt>
            <c:idx val="5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B2B-4DB8-BC18-7D2A3C9F351E}"/>
              </c:ext>
            </c:extLst>
          </c:dPt>
          <c:dLbls>
            <c:dLbl>
              <c:idx val="0"/>
              <c:layout>
                <c:manualLayout>
                  <c:x val="-0.16075919642871364"/>
                  <c:y val="-0.1986627598726137"/>
                </c:manualLayout>
              </c:layout>
              <c:tx>
                <c:rich>
                  <a:bodyPr/>
                  <a:lstStyle/>
                  <a:p>
                    <a:fld id="{D19AF0DA-E371-49F7-BDF8-1283CB6EB24F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0674330C-CA82-47DC-B6A7-BAF5725A11B8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B2B-4DB8-BC18-7D2A3C9F351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4779124348669992E-2"/>
                  <c:y val="5.483068744569707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201DDF87-5199-4919-955C-3E2D055A82D8}" type="VALUE"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</a:p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244B0C9-D61E-4613-AC13-E1F315F31AF7}" type="PERCENTAGE"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B2B-4DB8-BC18-7D2A3C9F351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2389562174334992E-2"/>
                  <c:y val="-1.44255256855634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</a:t>
                    </a:r>
                    <a:fld id="{9CC2DBD1-E9ED-45DB-A4A4-94C3E1E89F94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8C7AFA21-454A-40AA-9472-1509E570A60A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B2B-4DB8-BC18-7D2A3C9F351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7669271661539799E-2"/>
                  <c:y val="-0.1118123479485803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0F68C22C-E901-443B-98FF-0EB46CDCDFA4}" type="VALUE"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</a:p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3CC928DE-F69B-402D-A647-301060330708}" type="PERCENTAGE"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B2B-4DB8-BC18-7D2A3C9F351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366314112256099"/>
                  <c:y val="0.128338699035212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</a:t>
                    </a:r>
                    <a:fld id="{5CCF41FB-CBDE-48E3-A4CD-BFB578852407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C62E86B9-016C-4164-A928-E2C130C0CE64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B2B-4DB8-BC18-7D2A3C9F351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5.3200312518781177E-2"/>
                  <c:y val="6.90473993378728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</a:t>
                    </a:r>
                    <a:fld id="{5E96AF2F-5979-4F6A-8DB2-71A9274C8460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89DD8B7-B133-4F4E-B720-3817D1F3468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B2B-4DB8-BC18-7D2A3C9F351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([1]OrgExbyApprop!$A$5:$A$8,[1]OrgExbyApprop!$A$10:$A$11)</c:f>
              <c:strCache>
                <c:ptCount val="6"/>
                <c:pt idx="0">
                  <c:v>Agency Operations &amp; Award Management</c:v>
                </c:pt>
                <c:pt idx="1">
                  <c:v>National Science Board</c:v>
                </c:pt>
                <c:pt idx="2">
                  <c:v>Office of Inspector General</c:v>
                </c:pt>
                <c:pt idx="3">
                  <c:v>Major Research Equipment and Facilities Construction</c:v>
                </c:pt>
                <c:pt idx="4">
                  <c:v>Research and Related Activities</c:v>
                </c:pt>
                <c:pt idx="5">
                  <c:v>Education and Human Resources</c:v>
                </c:pt>
              </c:strCache>
            </c:strRef>
          </c:cat>
          <c:val>
            <c:numRef>
              <c:f>([1]OrgExbyApprop!$D$5:$D$8,[1]OrgExbyApprop!$D$10:$D$11)</c:f>
              <c:numCache>
                <c:formatCode>General</c:formatCode>
                <c:ptCount val="6"/>
                <c:pt idx="0">
                  <c:v>333.63</c:v>
                </c:pt>
                <c:pt idx="1">
                  <c:v>4.32</c:v>
                </c:pt>
                <c:pt idx="2">
                  <c:v>15.345000000000001</c:v>
                </c:pt>
                <c:pt idx="3">
                  <c:v>1</c:v>
                </c:pt>
                <c:pt idx="4">
                  <c:v>116.2</c:v>
                </c:pt>
                <c:pt idx="5">
                  <c:v>15.36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B2B-4DB8-BC18-7D2A3C9F3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748433534360728"/>
          <c:y val="0.26762516437827455"/>
          <c:w val="0.31205502448450639"/>
          <c:h val="0.59976041816367176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bg1">
          <a:lumMod val="50000"/>
        </a:schemeClr>
      </a:solidFill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11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0.30688</cdr:x>
      <cdr:y>0.08059</cdr:y>
    </cdr:from>
    <cdr:to>
      <cdr:x>0.49061</cdr:x>
      <cdr:y>0.11332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xmlns:xdr="http://schemas.openxmlformats.org/drawingml/2006/spreadsheetDrawing" id="{00000000-0008-0000-0000-000003000000}"/>
            </a:ext>
          </a:extLst>
        </cdr:cNvPr>
        <cdr:cNvSpPr txBox="1"/>
      </cdr:nvSpPr>
      <cdr:spPr>
        <a:xfrm xmlns:a="http://schemas.openxmlformats.org/drawingml/2006/main">
          <a:off x="2660169" y="507039"/>
          <a:ext cx="1592705" cy="2058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(Dollars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 Millions)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P%20%202019_Budget%20Cycle%20FY_2019_Cong%20Request%20-%20round%202%2007%20-%20Final%2007_Organizational%20Excellence%2001_Org_Ex_Overview_FY19CJ_FINAL.docx%20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ExbyApprop"/>
    </sheetNames>
    <sheetDataSet>
      <sheetData sheetId="0">
        <row r="1">
          <cell r="A1" t="str">
            <v>Organizational Excellence by Appropriation</v>
          </cell>
        </row>
        <row r="5">
          <cell r="A5" t="str">
            <v>Agency Operations &amp; Award Management</v>
          </cell>
          <cell r="D5">
            <v>333.63</v>
          </cell>
        </row>
        <row r="6">
          <cell r="A6" t="str">
            <v>National Science Board</v>
          </cell>
          <cell r="D6">
            <v>4.32</v>
          </cell>
        </row>
        <row r="7">
          <cell r="A7" t="str">
            <v>Office of Inspector General</v>
          </cell>
          <cell r="D7">
            <v>15.345000000000001</v>
          </cell>
        </row>
        <row r="8">
          <cell r="A8" t="str">
            <v>Major Research Equipment and Facilities Construction</v>
          </cell>
          <cell r="D8">
            <v>1</v>
          </cell>
        </row>
        <row r="10">
          <cell r="A10" t="str">
            <v>Research and Related Activities</v>
          </cell>
          <cell r="D10">
            <v>116.2</v>
          </cell>
        </row>
        <row r="11">
          <cell r="A11" t="str">
            <v>Education and Human Resources</v>
          </cell>
          <cell r="D11">
            <v>15.36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F13" sqref="A1:F13"/>
    </sheetView>
  </sheetViews>
  <sheetFormatPr defaultColWidth="8.6640625" defaultRowHeight="13.8" x14ac:dyDescent="0.25"/>
  <cols>
    <col min="1" max="1" width="26.88671875" style="1" customWidth="1"/>
    <col min="2" max="2" width="9.6640625" style="1" customWidth="1"/>
    <col min="3" max="3" width="8.6640625" style="1" customWidth="1"/>
    <col min="4" max="4" width="9.5546875" style="1" customWidth="1"/>
    <col min="5" max="5" width="8.6640625" style="1" customWidth="1"/>
    <col min="6" max="6" width="8.109375" style="1" bestFit="1" customWidth="1"/>
    <col min="7" max="7" width="7.44140625" style="1" customWidth="1"/>
    <col min="8" max="16384" width="8.6640625" style="1"/>
  </cols>
  <sheetData>
    <row r="1" spans="1:9" x14ac:dyDescent="0.25">
      <c r="A1" s="41" t="s">
        <v>4</v>
      </c>
      <c r="B1" s="41"/>
      <c r="C1" s="41"/>
      <c r="D1" s="41"/>
      <c r="E1" s="41"/>
      <c r="F1" s="41"/>
    </row>
    <row r="2" spans="1:9" ht="15" customHeight="1" thickBot="1" x14ac:dyDescent="0.3">
      <c r="A2" s="42" t="s">
        <v>0</v>
      </c>
      <c r="B2" s="42"/>
      <c r="C2" s="42"/>
      <c r="D2" s="42"/>
      <c r="E2" s="42"/>
      <c r="F2" s="42"/>
    </row>
    <row r="3" spans="1:9" s="2" customFormat="1" ht="12.75" customHeight="1" x14ac:dyDescent="0.2">
      <c r="A3" s="37"/>
      <c r="B3" s="37" t="s">
        <v>5</v>
      </c>
      <c r="C3" s="39" t="s">
        <v>6</v>
      </c>
      <c r="D3" s="39" t="s">
        <v>7</v>
      </c>
      <c r="E3" s="43" t="s">
        <v>1</v>
      </c>
      <c r="F3" s="44"/>
    </row>
    <row r="4" spans="1:9" s="2" customFormat="1" ht="11.4" x14ac:dyDescent="0.2">
      <c r="A4" s="38"/>
      <c r="B4" s="38"/>
      <c r="C4" s="40"/>
      <c r="D4" s="40"/>
      <c r="E4" s="4" t="s">
        <v>2</v>
      </c>
      <c r="F4" s="4" t="s">
        <v>3</v>
      </c>
    </row>
    <row r="5" spans="1:9" s="3" customFormat="1" ht="22.8" x14ac:dyDescent="0.3">
      <c r="A5" s="5" t="s">
        <v>8</v>
      </c>
      <c r="B5" s="6">
        <v>382.06322799999998</v>
      </c>
      <c r="C5" s="7">
        <v>0</v>
      </c>
      <c r="D5" s="6">
        <v>333.63</v>
      </c>
      <c r="E5" s="6">
        <f>D5-B5</f>
        <v>-48.433227999999986</v>
      </c>
      <c r="F5" s="8">
        <f>IF(B5=0,"N/A  ",E5/B5)</f>
        <v>-0.12676757261758775</v>
      </c>
      <c r="H5" s="9"/>
      <c r="I5" s="10"/>
    </row>
    <row r="6" spans="1:9" s="2" customFormat="1" ht="11.4" x14ac:dyDescent="0.2">
      <c r="A6" s="2" t="s">
        <v>9</v>
      </c>
      <c r="B6" s="11">
        <v>4.2703439999999997</v>
      </c>
      <c r="C6" s="12">
        <v>0</v>
      </c>
      <c r="D6" s="13">
        <v>4.32</v>
      </c>
      <c r="E6" s="14">
        <f t="shared" ref="E6:E11" si="0">D6-B6</f>
        <v>4.9656000000000589E-2</v>
      </c>
      <c r="F6" s="15">
        <f t="shared" ref="F6:F11" si="1">IF(B6=0,"N/A  ",E6/B6)</f>
        <v>1.1628103028702276E-2</v>
      </c>
      <c r="H6" s="16"/>
      <c r="I6" s="17"/>
    </row>
    <row r="7" spans="1:9" s="2" customFormat="1" ht="11.4" x14ac:dyDescent="0.2">
      <c r="A7" s="2" t="s">
        <v>10</v>
      </c>
      <c r="B7" s="11">
        <v>15.097181000000001</v>
      </c>
      <c r="C7" s="12">
        <v>0</v>
      </c>
      <c r="D7" s="13">
        <v>15.345000000000001</v>
      </c>
      <c r="E7" s="11">
        <f t="shared" si="0"/>
        <v>0.24781899999999979</v>
      </c>
      <c r="F7" s="18">
        <f t="shared" si="1"/>
        <v>1.6414918785169215E-2</v>
      </c>
      <c r="H7" s="16"/>
      <c r="I7" s="17"/>
    </row>
    <row r="8" spans="1:9" s="2" customFormat="1" ht="22.8" x14ac:dyDescent="0.2">
      <c r="A8" s="19" t="s">
        <v>11</v>
      </c>
      <c r="B8" s="20">
        <v>0.32536999999999999</v>
      </c>
      <c r="C8" s="12">
        <v>0</v>
      </c>
      <c r="D8" s="13">
        <v>1</v>
      </c>
      <c r="E8" s="11">
        <f t="shared" si="0"/>
        <v>0.67463000000000006</v>
      </c>
      <c r="F8" s="21">
        <f t="shared" si="1"/>
        <v>2.0734241017918067</v>
      </c>
      <c r="H8" s="16"/>
      <c r="I8" s="17"/>
    </row>
    <row r="9" spans="1:9" s="2" customFormat="1" ht="11.4" x14ac:dyDescent="0.2">
      <c r="A9" s="2" t="s">
        <v>12</v>
      </c>
      <c r="B9" s="11"/>
      <c r="C9" s="22"/>
      <c r="D9" s="11"/>
      <c r="E9" s="11">
        <f t="shared" si="0"/>
        <v>0</v>
      </c>
      <c r="F9" s="21" t="str">
        <f t="shared" si="1"/>
        <v xml:space="preserve">N/A  </v>
      </c>
      <c r="H9" s="16"/>
      <c r="I9" s="17"/>
    </row>
    <row r="10" spans="1:9" s="2" customFormat="1" ht="11.4" x14ac:dyDescent="0.2">
      <c r="A10" s="23" t="s">
        <v>13</v>
      </c>
      <c r="B10" s="11">
        <v>110.87493600000001</v>
      </c>
      <c r="C10" s="12">
        <v>0</v>
      </c>
      <c r="D10" s="11">
        <v>116.2</v>
      </c>
      <c r="E10" s="11">
        <f t="shared" si="0"/>
        <v>5.3250639999999976</v>
      </c>
      <c r="F10" s="18">
        <f t="shared" si="1"/>
        <v>4.8027662446632639E-2</v>
      </c>
      <c r="H10" s="16"/>
      <c r="I10" s="17"/>
    </row>
    <row r="11" spans="1:9" s="2" customFormat="1" ht="11.4" x14ac:dyDescent="0.2">
      <c r="A11" s="24" t="s">
        <v>14</v>
      </c>
      <c r="B11" s="25">
        <v>15.647535</v>
      </c>
      <c r="C11" s="26">
        <v>0</v>
      </c>
      <c r="D11" s="11">
        <v>15.36</v>
      </c>
      <c r="E11" s="11">
        <f t="shared" si="0"/>
        <v>-0.2875350000000001</v>
      </c>
      <c r="F11" s="18">
        <f t="shared" si="1"/>
        <v>-1.8375737775950019E-2</v>
      </c>
      <c r="H11" s="16"/>
      <c r="I11" s="17"/>
    </row>
    <row r="12" spans="1:9" ht="14.4" thickBot="1" x14ac:dyDescent="0.3">
      <c r="A12" s="27" t="s">
        <v>15</v>
      </c>
      <c r="B12" s="28">
        <f>B10+B11</f>
        <v>126.52247100000001</v>
      </c>
      <c r="C12" s="7">
        <f>C10+C11</f>
        <v>0</v>
      </c>
      <c r="D12" s="28">
        <f>D10+D11</f>
        <v>131.56</v>
      </c>
      <c r="E12" s="28">
        <f>D12-B12</f>
        <v>5.0375289999999922</v>
      </c>
      <c r="F12" s="29">
        <f>IF(B12=0,"N/A  ",E12/B12)</f>
        <v>3.9815290992854475E-2</v>
      </c>
      <c r="H12" s="30"/>
      <c r="I12" s="31"/>
    </row>
    <row r="13" spans="1:9" ht="14.4" thickBot="1" x14ac:dyDescent="0.3">
      <c r="A13" s="32" t="s">
        <v>16</v>
      </c>
      <c r="B13" s="33">
        <f>SUM(B5:B8,B12)</f>
        <v>528.278594</v>
      </c>
      <c r="C13" s="34">
        <f t="shared" ref="C13:D13" si="2">SUM(C5:C8,C12)</f>
        <v>0</v>
      </c>
      <c r="D13" s="33">
        <f t="shared" si="2"/>
        <v>485.85500000000002</v>
      </c>
      <c r="E13" s="33">
        <f>D13-B13</f>
        <v>-42.42359399999998</v>
      </c>
      <c r="F13" s="35">
        <f>IF(B13=0,"N/A  ",E13/B13)</f>
        <v>-8.030534358543398E-2</v>
      </c>
    </row>
    <row r="14" spans="1:9" x14ac:dyDescent="0.25">
      <c r="A14" s="36"/>
    </row>
  </sheetData>
  <mergeCells count="7">
    <mergeCell ref="A3:A4"/>
    <mergeCell ref="B3:B4"/>
    <mergeCell ref="C3:C4"/>
    <mergeCell ref="A1:F1"/>
    <mergeCell ref="A2:F2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Org Ex by Approp-FY19 Summary</vt:lpstr>
      <vt:lpstr>Data!Print_Area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2018-02-27T17:08:43Z</cp:lastPrinted>
  <dcterms:created xsi:type="dcterms:W3CDTF">2018-02-27T17:01:23Z</dcterms:created>
  <dcterms:modified xsi:type="dcterms:W3CDTF">2018-02-28T11:53:09Z</dcterms:modified>
</cp:coreProperties>
</file>