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2828" windowHeight="5172" tabRatio="1000"/>
  </bookViews>
  <sheets>
    <sheet name="OAC Funding" sheetId="1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6" l="1"/>
  <c r="E11" i="16"/>
  <c r="E10" i="16"/>
  <c r="F10" i="16" s="1"/>
  <c r="D9" i="16"/>
  <c r="C9" i="16"/>
  <c r="B9" i="16"/>
  <c r="F8" i="16"/>
  <c r="E8" i="16"/>
  <c r="F7" i="16"/>
  <c r="E7" i="16"/>
  <c r="D6" i="16"/>
  <c r="E6" i="16" s="1"/>
  <c r="B6" i="16"/>
  <c r="F6" i="16" s="1"/>
  <c r="D5" i="16"/>
  <c r="E5" i="16" s="1"/>
  <c r="B5" i="16"/>
  <c r="F5" i="16" l="1"/>
  <c r="F9" i="16"/>
  <c r="E9" i="16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<sst xmlns="http://schemas.openxmlformats.org/spreadsheetml/2006/main" count="15" uniqueCount="15">
  <si>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</si>
  <si>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</si>
  <si>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</si>
  <si>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CAREER</t>
  </si>
  <si>
    <t>Research</t>
  </si>
  <si>
    <t>Education</t>
  </si>
  <si>
    <t>Infrastructure</t>
  </si>
  <si>
    <t>Total</t>
  </si>
  <si>
    <t>FY 2017
Actual</t>
  </si>
  <si>
    <t>FY 2019
Request</t>
  </si>
  <si>
    <t>FY 2018
(TBD)</t>
  </si>
  <si>
    <t>Change over
FY 2017 Actual</t>
  </si>
  <si>
    <t>OAC Funding</t>
  </si>
  <si>
    <t>Research Resources - Public Access Activity</t>
  </si>
  <si>
    <t xml:space="preserve">Networking and Computational Resources 
   Infrastructure and Services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</si>
</sst>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alignment vertical="top"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  <protection locked="0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6" fontId="2" fillId="0" borderId="0" xfId="0" applyNumberFormat="1" applyFont="1" applyBorder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="125" workbookViewId="0">
      <selection sqref="A1:F1"/>
    </sheetView>
  </sheetViews>
  <sheetFormatPr defaultColWidth="8.88671875" defaultRowHeight="13.5" customHeight="1" x14ac:dyDescent="0.25"/>
  <cols>
    <col min="1" max="1" width="42.6640625" style="2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8" t="s">
        <v>12</v>
      </c>
      <c r="B1" s="28"/>
      <c r="C1" s="28"/>
      <c r="D1" s="28"/>
      <c r="E1" s="28"/>
      <c r="F1" s="28"/>
    </row>
    <row r="2" spans="1:6" s="25" customFormat="1" ht="13.5" customHeight="1" thickBot="1" x14ac:dyDescent="0.3">
      <c r="A2" s="29" t="s">
        <v>0</v>
      </c>
      <c r="B2" s="29"/>
      <c r="C2" s="29"/>
      <c r="D2" s="29"/>
      <c r="E2" s="29"/>
      <c r="F2" s="29"/>
    </row>
    <row r="3" spans="1:6" s="25" customFormat="1" ht="25.5" customHeight="1" x14ac:dyDescent="0.25">
      <c r="A3" s="26"/>
      <c r="B3" s="30" t="s">
        <v>8</v>
      </c>
      <c r="C3" s="30" t="s">
        <v>10</v>
      </c>
      <c r="D3" s="30" t="s">
        <v>9</v>
      </c>
      <c r="E3" s="32" t="s">
        <v>11</v>
      </c>
      <c r="F3" s="33"/>
    </row>
    <row r="4" spans="1:6" s="25" customFormat="1" ht="13.5" customHeight="1" x14ac:dyDescent="0.25">
      <c r="A4" s="3"/>
      <c r="B4" s="31"/>
      <c r="C4" s="31"/>
      <c r="D4" s="31"/>
      <c r="E4" s="24" t="s">
        <v>1</v>
      </c>
      <c r="F4" s="24" t="s">
        <v>2</v>
      </c>
    </row>
    <row r="5" spans="1:6" s="25" customFormat="1" ht="13.5" customHeight="1" x14ac:dyDescent="0.25">
      <c r="A5" s="8" t="s">
        <v>7</v>
      </c>
      <c r="B5" s="9">
        <f>B6+B8+B9</f>
        <v>223.36</v>
      </c>
      <c r="C5" s="9">
        <v>0</v>
      </c>
      <c r="D5" s="9">
        <f>D6+D8+D9</f>
        <v>210.08999999999997</v>
      </c>
      <c r="E5" s="10">
        <f>D5-B5</f>
        <v>-13.270000000000039</v>
      </c>
      <c r="F5" s="11">
        <f>IF(B5=0,"N/A",E5/B5)</f>
        <v>-5.9410816618911344E-2</v>
      </c>
    </row>
    <row r="6" spans="1:6" s="25" customFormat="1" ht="13.5" customHeight="1" x14ac:dyDescent="0.25">
      <c r="A6" s="12" t="s">
        <v>4</v>
      </c>
      <c r="B6" s="13">
        <f>223.36-B8-B9</f>
        <v>85.800000000000011</v>
      </c>
      <c r="C6" s="13">
        <v>0</v>
      </c>
      <c r="D6" s="13">
        <f>210.09-D8-D9</f>
        <v>82.039999999999992</v>
      </c>
      <c r="E6" s="14">
        <f t="shared" ref="E6:E10" si="0">D6-B6</f>
        <v>-3.7600000000000193</v>
      </c>
      <c r="F6" s="15">
        <f t="shared" ref="F6:F10" si="1">IF(B6=0,"N/A",E6/B6)</f>
        <v>-4.3822843822844043E-2</v>
      </c>
    </row>
    <row r="7" spans="1:6" s="25" customFormat="1" ht="13.5" customHeight="1" x14ac:dyDescent="0.25">
      <c r="A7" s="4" t="s">
        <v>3</v>
      </c>
      <c r="B7" s="6">
        <v>1.95</v>
      </c>
      <c r="C7" s="6">
        <v>0</v>
      </c>
      <c r="D7" s="6">
        <v>1.83</v>
      </c>
      <c r="E7" s="7">
        <f t="shared" si="0"/>
        <v>-0.11999999999999988</v>
      </c>
      <c r="F7" s="5">
        <f t="shared" si="1"/>
        <v>-6.1538461538461479E-2</v>
      </c>
    </row>
    <row r="8" spans="1:6" s="25" customFormat="1" ht="13.5" customHeight="1" x14ac:dyDescent="0.25">
      <c r="A8" s="12" t="s">
        <v>5</v>
      </c>
      <c r="B8" s="13">
        <v>9.41</v>
      </c>
      <c r="C8" s="13">
        <v>0</v>
      </c>
      <c r="D8" s="13">
        <v>8.8000000000000007</v>
      </c>
      <c r="E8" s="14">
        <f t="shared" si="0"/>
        <v>-0.60999999999999943</v>
      </c>
      <c r="F8" s="15">
        <f t="shared" si="1"/>
        <v>-6.4824654622741701E-2</v>
      </c>
    </row>
    <row r="9" spans="1:6" s="25" customFormat="1" ht="13.5" customHeight="1" x14ac:dyDescent="0.25">
      <c r="A9" s="12" t="s">
        <v>6</v>
      </c>
      <c r="B9" s="13">
        <f>SUM(B10:B11)</f>
        <v>128.15</v>
      </c>
      <c r="C9" s="13">
        <f>SUM(C10:C10)</f>
        <v>0</v>
      </c>
      <c r="D9" s="13">
        <f>SUM(D10:D11)</f>
        <v>119.25</v>
      </c>
      <c r="E9" s="14">
        <f t="shared" si="0"/>
        <v>-8.9000000000000057</v>
      </c>
      <c r="F9" s="15">
        <f t="shared" si="1"/>
        <v>-6.9449863441279791E-2</v>
      </c>
    </row>
    <row r="10" spans="1:6" s="25" customFormat="1" ht="26.4" x14ac:dyDescent="0.25">
      <c r="A10" s="20" t="s">
        <v>14</v>
      </c>
      <c r="B10" s="21">
        <v>128.15</v>
      </c>
      <c r="C10" s="21">
        <v>0</v>
      </c>
      <c r="D10" s="21">
        <v>117.5</v>
      </c>
      <c r="E10" s="22">
        <f t="shared" si="0"/>
        <v>-10.650000000000006</v>
      </c>
      <c r="F10" s="23">
        <f t="shared" si="1"/>
        <v>-8.3105735466250524E-2</v>
      </c>
    </row>
    <row r="11" spans="1:6" s="25" customFormat="1" ht="13.8" thickBot="1" x14ac:dyDescent="0.3">
      <c r="A11" s="16" t="s">
        <v>13</v>
      </c>
      <c r="B11" s="17">
        <v>0</v>
      </c>
      <c r="C11" s="17">
        <v>0</v>
      </c>
      <c r="D11" s="17">
        <v>1.75</v>
      </c>
      <c r="E11" s="18">
        <f t="shared" ref="E11" si="2">D11-B11</f>
        <v>1.75</v>
      </c>
      <c r="F11" s="19" t="str">
        <f t="shared" ref="F11" si="3">IF(B11=0,"N/A",E11/B11)</f>
        <v>N/A</v>
      </c>
    </row>
    <row r="12" spans="1:6" ht="13.5" customHeight="1" x14ac:dyDescent="0.25">
      <c r="A12" s="27"/>
      <c r="B12" s="27"/>
      <c r="C12" s="27"/>
      <c r="D12" s="27"/>
      <c r="E12" s="27"/>
      <c r="F12" s="27"/>
    </row>
    <row r="13" spans="1:6" ht="13.5" customHeight="1" x14ac:dyDescent="0.25">
      <c r="A13" s="27"/>
      <c r="B13" s="27"/>
      <c r="C13" s="27"/>
      <c r="D13" s="27"/>
      <c r="E13" s="27"/>
      <c r="F13" s="27"/>
    </row>
    <row r="14" spans="1:6" ht="13.5" customHeight="1" x14ac:dyDescent="0.25">
      <c r="A14" s="27"/>
      <c r="B14" s="27"/>
      <c r="C14" s="27"/>
      <c r="D14" s="27"/>
      <c r="E14" s="27"/>
      <c r="F14" s="27"/>
    </row>
  </sheetData>
  <sheetProtection formatRows="0" insertRows="0" deleteRows="0"/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F5 B10:C10 B9 D9:F9 C8 B6:D6 E6:F6 B7:C7 E7:F7 E8:F8 E10:F10" unlockedFormula="1"/>
    <ignoredError sqref="C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