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9660" windowHeight="5640" tabRatio="1000"/>
  </bookViews>
  <sheets>
    <sheet name="OCE Funding" sheetId="15" r:id="rId1"/>
  </sheets>
  <definedNames>
    <definedName name="_xlnm.Print_Area" localSheetId="0">'OCE Funding'!$A$1:$F$19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5" l="1"/>
  <c r="F18" i="15" s="1"/>
  <c r="D17" i="15"/>
  <c r="E17" i="15" s="1"/>
  <c r="C17" i="15"/>
  <c r="B17" i="15"/>
  <c r="B11" i="15" s="1"/>
  <c r="E16" i="15"/>
  <c r="F16" i="15" s="1"/>
  <c r="E15" i="15"/>
  <c r="F15" i="15" s="1"/>
  <c r="E14" i="15"/>
  <c r="F14" i="15" s="1"/>
  <c r="E13" i="15"/>
  <c r="F13" i="15" s="1"/>
  <c r="E12" i="15"/>
  <c r="F12" i="15" s="1"/>
  <c r="D11" i="15"/>
  <c r="C11" i="15"/>
  <c r="F10" i="15"/>
  <c r="E10" i="15"/>
  <c r="F9" i="15"/>
  <c r="E9" i="15"/>
  <c r="D8" i="15"/>
  <c r="C8" i="15"/>
  <c r="B8" i="15"/>
  <c r="F7" i="15"/>
  <c r="E7" i="15"/>
  <c r="D6" i="15"/>
  <c r="E5" i="15"/>
  <c r="F5" i="15" s="1"/>
  <c r="B6" i="15" l="1"/>
  <c r="F11" i="15"/>
  <c r="E11" i="15"/>
  <c r="E6" i="15"/>
  <c r="E8" i="15"/>
  <c r="F8" i="15" s="1"/>
  <c r="F17" i="15"/>
  <c r="F6" i="15" l="1"/>
</calcChain>
</file>

<file path=xl/sharedStrings.xml><?xml version="1.0" encoding="utf-8"?>
<sst xmlns="http://schemas.openxmlformats.org/spreadsheetml/2006/main" count="22" uniqueCount="22">
  <si>
    <t>(Dollars in Millions)</t>
  </si>
  <si>
    <t>Amount</t>
  </si>
  <si>
    <t>Percent</t>
  </si>
  <si>
    <t>CAREER</t>
  </si>
  <si>
    <t>Research</t>
  </si>
  <si>
    <t>Centers Funding (total)</t>
  </si>
  <si>
    <t>Education</t>
  </si>
  <si>
    <t>Infrastructure</t>
  </si>
  <si>
    <t>Research Resources</t>
  </si>
  <si>
    <t>Total</t>
  </si>
  <si>
    <t>FY 2017
Actual</t>
  </si>
  <si>
    <t>FY 2019
Request</t>
  </si>
  <si>
    <t>Facilities Development and Design (total)</t>
  </si>
  <si>
    <t>FY 2018
(TBD)</t>
  </si>
  <si>
    <t>Change over
FY 2017 Actual</t>
  </si>
  <si>
    <t>Academic Research Fleet (ARF)</t>
  </si>
  <si>
    <t>International Ocean Discovery Program (IODP)</t>
  </si>
  <si>
    <t>Ocean Observatories Initiative (OOI)</t>
  </si>
  <si>
    <t>Regional Class Research Vessels (RCRV)</t>
  </si>
  <si>
    <t>OCE Funding</t>
  </si>
  <si>
    <t>Polar Logistics</t>
  </si>
  <si>
    <t xml:space="preserve">   STC: Center for Dark Energy Biosphere
   Investigations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</si>
</sst>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/>
    <xf numFmtId="0" fontId="4" fillId="0" borderId="4" applyNumberFormat="0" applyBorder="0" applyProtection="0">
      <alignment horizontal="left" wrapText="1"/>
    </xf>
    <xf numFmtId="0" fontId="4" fillId="0" borderId="4" applyNumberFormat="0" applyBorder="0" applyProtection="0">
      <alignment horizontal="right" wrapText="1"/>
    </xf>
    <xf numFmtId="0" fontId="5" fillId="0" borderId="0"/>
    <xf numFmtId="0" fontId="5" fillId="0" borderId="0" applyNumberFormat="0" applyFont="0" applyBorder="0" applyProtection="0">
      <alignment horizontal="left" wrapText="1"/>
    </xf>
    <xf numFmtId="0" fontId="5" fillId="0" borderId="0" applyNumberFormat="0" applyFont="0" applyBorder="0" applyProtection="0">
      <alignment horizontal="right" wrapText="1"/>
    </xf>
  </cellStyleXfs>
  <cellXfs count="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vertical="top" wrapText="1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39" fontId="2" fillId="0" borderId="0" xfId="0" applyNumberFormat="1" applyFont="1" applyProtection="1">
      <protection locked="0"/>
    </xf>
    <xf numFmtId="166" fontId="1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Fill="1" applyAlignment="1" applyProtection="1">
      <alignment horizontal="right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EISTitleL" xfId="2"/>
    <cellStyle name="EISTitleL 2" xfId="5"/>
    <cellStyle name="EISTitleR" xfId="3"/>
    <cellStyle name="EISTitleR 2" xf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sqref="A1:F1"/>
    </sheetView>
  </sheetViews>
  <sheetFormatPr defaultColWidth="8.88671875" defaultRowHeight="13.5" customHeight="1" x14ac:dyDescent="0.25"/>
  <cols>
    <col min="1" max="1" width="39.44140625" style="2" customWidth="1"/>
    <col min="2" max="6" width="9.6640625" style="2" customWidth="1"/>
    <col min="7" max="16384" width="8.88671875" style="2"/>
  </cols>
  <sheetData>
    <row r="1" spans="1:10" s="1" customFormat="1" ht="13.5" customHeight="1" x14ac:dyDescent="0.3">
      <c r="A1" s="32" t="s">
        <v>19</v>
      </c>
      <c r="B1" s="32"/>
      <c r="C1" s="32"/>
      <c r="D1" s="32"/>
      <c r="E1" s="32"/>
      <c r="F1" s="32"/>
    </row>
    <row r="2" spans="1:10" ht="13.5" customHeight="1" thickBot="1" x14ac:dyDescent="0.3">
      <c r="A2" s="33" t="s">
        <v>0</v>
      </c>
      <c r="B2" s="33"/>
      <c r="C2" s="33"/>
      <c r="D2" s="33"/>
      <c r="E2" s="33"/>
      <c r="F2" s="33"/>
    </row>
    <row r="3" spans="1:10" ht="25.5" customHeight="1" x14ac:dyDescent="0.25">
      <c r="A3" s="22"/>
      <c r="B3" s="34" t="s">
        <v>10</v>
      </c>
      <c r="C3" s="34" t="s">
        <v>13</v>
      </c>
      <c r="D3" s="34" t="s">
        <v>11</v>
      </c>
      <c r="E3" s="36" t="s">
        <v>14</v>
      </c>
      <c r="F3" s="37"/>
    </row>
    <row r="4" spans="1:10" ht="13.5" customHeight="1" x14ac:dyDescent="0.25">
      <c r="A4" s="3"/>
      <c r="B4" s="35"/>
      <c r="C4" s="35"/>
      <c r="D4" s="35"/>
      <c r="E4" s="20" t="s">
        <v>1</v>
      </c>
      <c r="F4" s="20" t="s">
        <v>2</v>
      </c>
    </row>
    <row r="5" spans="1:10" ht="13.5" customHeight="1" x14ac:dyDescent="0.25">
      <c r="A5" s="23" t="s">
        <v>9</v>
      </c>
      <c r="B5" s="24">
        <v>316.74</v>
      </c>
      <c r="C5" s="24">
        <v>0</v>
      </c>
      <c r="D5" s="24">
        <v>339.5</v>
      </c>
      <c r="E5" s="25">
        <f>D5-B5</f>
        <v>22.759999999999991</v>
      </c>
      <c r="F5" s="26">
        <f>IF(B5=0,"N/A",E5/B5)</f>
        <v>7.1857043632000975E-2</v>
      </c>
      <c r="H5" s="27"/>
      <c r="I5" s="27"/>
      <c r="J5" s="27"/>
    </row>
    <row r="6" spans="1:10" ht="13.5" customHeight="1" x14ac:dyDescent="0.25">
      <c r="A6" s="8" t="s">
        <v>4</v>
      </c>
      <c r="B6" s="9">
        <f>B5-B10-B11</f>
        <v>167.43614299999999</v>
      </c>
      <c r="C6" s="9">
        <v>0</v>
      </c>
      <c r="D6" s="9">
        <f>D5-D10-D11</f>
        <v>159.86000000000001</v>
      </c>
      <c r="E6" s="10">
        <f t="shared" ref="E6:E18" si="0">D6-B6</f>
        <v>-7.5761429999999734</v>
      </c>
      <c r="F6" s="11">
        <f t="shared" ref="F6:F18" si="1">IF(B6=0,"N/A",E6/B6)</f>
        <v>-4.5247954618734702E-2</v>
      </c>
    </row>
    <row r="7" spans="1:10" ht="13.5" customHeight="1" x14ac:dyDescent="0.25">
      <c r="A7" s="4" t="s">
        <v>3</v>
      </c>
      <c r="B7" s="6">
        <v>3.52</v>
      </c>
      <c r="C7" s="9">
        <v>0</v>
      </c>
      <c r="D7" s="6">
        <v>2</v>
      </c>
      <c r="E7" s="7">
        <f t="shared" si="0"/>
        <v>-1.52</v>
      </c>
      <c r="F7" s="5">
        <f t="shared" si="1"/>
        <v>-0.43181818181818182</v>
      </c>
    </row>
    <row r="8" spans="1:10" ht="13.5" customHeight="1" x14ac:dyDescent="0.25">
      <c r="A8" s="4" t="s">
        <v>5</v>
      </c>
      <c r="B8" s="6">
        <f>SUM(B9:B9)</f>
        <v>5</v>
      </c>
      <c r="C8" s="9">
        <f>SUM(C9:C9)</f>
        <v>0</v>
      </c>
      <c r="D8" s="6">
        <f>SUM(D9:D9)</f>
        <v>3.7</v>
      </c>
      <c r="E8" s="7">
        <f t="shared" si="0"/>
        <v>-1.2999999999999998</v>
      </c>
      <c r="F8" s="5">
        <f t="shared" si="1"/>
        <v>-0.25999999999999995</v>
      </c>
    </row>
    <row r="9" spans="1:10" s="29" customFormat="1" ht="27.75" customHeight="1" x14ac:dyDescent="0.3">
      <c r="A9" s="16" t="s">
        <v>21</v>
      </c>
      <c r="B9" s="17">
        <v>5</v>
      </c>
      <c r="C9" s="28">
        <v>0</v>
      </c>
      <c r="D9" s="17">
        <v>3.7</v>
      </c>
      <c r="E9" s="18">
        <f t="shared" si="0"/>
        <v>-1.2999999999999998</v>
      </c>
      <c r="F9" s="19">
        <f t="shared" si="1"/>
        <v>-0.25999999999999995</v>
      </c>
    </row>
    <row r="10" spans="1:10" s="4" customFormat="1" ht="13.5" customHeight="1" x14ac:dyDescent="0.25">
      <c r="A10" s="8" t="s">
        <v>6</v>
      </c>
      <c r="B10" s="9">
        <v>4.8437890000000001</v>
      </c>
      <c r="C10" s="9">
        <v>0</v>
      </c>
      <c r="D10" s="9">
        <v>4.84</v>
      </c>
      <c r="E10" s="30">
        <f>ROUND(D10-B10,1)</f>
        <v>0</v>
      </c>
      <c r="F10" s="11">
        <f t="shared" si="1"/>
        <v>0</v>
      </c>
    </row>
    <row r="11" spans="1:10" ht="13.5" customHeight="1" x14ac:dyDescent="0.25">
      <c r="A11" s="8" t="s">
        <v>7</v>
      </c>
      <c r="B11" s="9">
        <f>SUM(B12:B17)</f>
        <v>144.46006800000001</v>
      </c>
      <c r="C11" s="9">
        <f>SUM(C12:C17)</f>
        <v>0</v>
      </c>
      <c r="D11" s="9">
        <f>SUM(D12:D17)</f>
        <v>174.8</v>
      </c>
      <c r="E11" s="10">
        <f t="shared" si="0"/>
        <v>30.339932000000005</v>
      </c>
      <c r="F11" s="11">
        <f t="shared" si="1"/>
        <v>0.21002296634665854</v>
      </c>
    </row>
    <row r="12" spans="1:10" ht="13.5" customHeight="1" x14ac:dyDescent="0.25">
      <c r="A12" s="4" t="s">
        <v>15</v>
      </c>
      <c r="B12" s="6">
        <v>82.03</v>
      </c>
      <c r="C12" s="6">
        <v>0</v>
      </c>
      <c r="D12" s="6">
        <v>77.8</v>
      </c>
      <c r="E12" s="7">
        <f t="shared" si="0"/>
        <v>-4.230000000000004</v>
      </c>
      <c r="F12" s="5">
        <f t="shared" si="1"/>
        <v>-5.1566500060953355E-2</v>
      </c>
    </row>
    <row r="13" spans="1:10" ht="13.5" customHeight="1" x14ac:dyDescent="0.25">
      <c r="A13" s="4" t="s">
        <v>16</v>
      </c>
      <c r="B13" s="6">
        <v>48</v>
      </c>
      <c r="C13" s="6">
        <v>0</v>
      </c>
      <c r="D13" s="6">
        <v>48</v>
      </c>
      <c r="E13" s="7">
        <f t="shared" si="0"/>
        <v>0</v>
      </c>
      <c r="F13" s="5">
        <f t="shared" si="1"/>
        <v>0</v>
      </c>
    </row>
    <row r="14" spans="1:10" ht="13.5" customHeight="1" x14ac:dyDescent="0.25">
      <c r="A14" s="4" t="s">
        <v>17</v>
      </c>
      <c r="B14" s="6">
        <v>0.34074900000000002</v>
      </c>
      <c r="C14" s="6">
        <v>0</v>
      </c>
      <c r="D14" s="6">
        <v>40</v>
      </c>
      <c r="E14" s="7">
        <f t="shared" si="0"/>
        <v>39.659250999999998</v>
      </c>
      <c r="F14" s="5">
        <f t="shared" si="1"/>
        <v>116.38845895365796</v>
      </c>
    </row>
    <row r="15" spans="1:10" s="21" customFormat="1" ht="13.5" customHeight="1" x14ac:dyDescent="0.25">
      <c r="A15" s="4" t="s">
        <v>20</v>
      </c>
      <c r="B15" s="6">
        <v>0.09</v>
      </c>
      <c r="C15" s="6">
        <v>0</v>
      </c>
      <c r="D15" s="6">
        <v>0</v>
      </c>
      <c r="E15" s="7">
        <f t="shared" ref="E15" si="2">D15-B15</f>
        <v>-0.09</v>
      </c>
      <c r="F15" s="5">
        <f t="shared" ref="F15" si="3">IF(B15=0,"N/A",E15/B15)</f>
        <v>-1</v>
      </c>
    </row>
    <row r="16" spans="1:10" ht="13.5" customHeight="1" x14ac:dyDescent="0.25">
      <c r="A16" s="4" t="s">
        <v>8</v>
      </c>
      <c r="B16" s="6">
        <v>11.887166000000001</v>
      </c>
      <c r="C16" s="6">
        <v>0</v>
      </c>
      <c r="D16" s="6">
        <v>9</v>
      </c>
      <c r="E16" s="7">
        <f t="shared" si="0"/>
        <v>-2.8871660000000006</v>
      </c>
      <c r="F16" s="5">
        <f t="shared" si="1"/>
        <v>-0.24288093562418497</v>
      </c>
    </row>
    <row r="17" spans="1:6" ht="13.5" customHeight="1" x14ac:dyDescent="0.25">
      <c r="A17" s="8" t="s">
        <v>12</v>
      </c>
      <c r="B17" s="6">
        <f>B18</f>
        <v>2.1121530000000002</v>
      </c>
      <c r="C17" s="6">
        <f>C18</f>
        <v>0</v>
      </c>
      <c r="D17" s="6">
        <f>D18</f>
        <v>0</v>
      </c>
      <c r="E17" s="7">
        <f t="shared" si="0"/>
        <v>-2.1121530000000002</v>
      </c>
      <c r="F17" s="5">
        <f t="shared" si="1"/>
        <v>-1</v>
      </c>
    </row>
    <row r="18" spans="1:6" ht="13.5" customHeight="1" thickBot="1" x14ac:dyDescent="0.3">
      <c r="A18" s="12" t="s">
        <v>18</v>
      </c>
      <c r="B18" s="13">
        <v>2.1121530000000002</v>
      </c>
      <c r="C18" s="13">
        <v>0</v>
      </c>
      <c r="D18" s="13">
        <v>0</v>
      </c>
      <c r="E18" s="14">
        <f t="shared" si="0"/>
        <v>-2.1121530000000002</v>
      </c>
      <c r="F18" s="15">
        <f t="shared" si="1"/>
        <v>-1</v>
      </c>
    </row>
    <row r="19" spans="1:6" ht="13.5" customHeight="1" x14ac:dyDescent="0.25">
      <c r="A19" s="31"/>
      <c r="B19" s="31"/>
      <c r="C19" s="31"/>
      <c r="D19" s="31"/>
      <c r="E19" s="31"/>
      <c r="F19" s="31"/>
    </row>
    <row r="20" spans="1:6" ht="13.5" customHeight="1" x14ac:dyDescent="0.25">
      <c r="A20" s="31"/>
      <c r="B20" s="31"/>
      <c r="C20" s="31"/>
      <c r="D20" s="31"/>
      <c r="E20" s="31"/>
      <c r="F20" s="31"/>
    </row>
  </sheetData>
  <sheetProtection formatRows="0" insertRows="0" deleteRows="0"/>
  <mergeCells count="8">
    <mergeCell ref="A20:F20"/>
    <mergeCell ref="A1:F1"/>
    <mergeCell ref="A2:F2"/>
    <mergeCell ref="B3:B4"/>
    <mergeCell ref="C3:C4"/>
    <mergeCell ref="D3:D4"/>
    <mergeCell ref="E3:F3"/>
    <mergeCell ref="A19:F19"/>
  </mergeCells>
  <pageMargins left="0.7" right="0.7" top="0.75" bottom="0.75" header="0.3" footer="0.3"/>
  <pageSetup orientation="portrait" r:id="rId1"/>
  <ignoredErrors>
    <ignoredError sqref="B17:D17 B11:D11 B8:D8 B6:D6" unlockedFormula="1"/>
    <ignoredError sqref="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OCE Funding</vt:lpstr>
      <vt:lpstr>'OCE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Oxenrider, Clinton J.</cp:lastModifiedBy>
  <dcterms:created xsi:type="dcterms:W3CDTF">2016-03-11T17:59:57Z</dcterms:created>
  <dcterms:modified xsi:type="dcterms:W3CDTF">2018-02-28T12:16:42Z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