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11016" windowHeight="8628"/>
  </bookViews>
  <sheets>
    <sheet name="PHY Funding" sheetId="1" r:id="rId1"/>
  </sheets>
  <definedNames>
    <definedName name="_xlnm.Print_Area" localSheetId="0">'PHY Funding'!$A$1:$F$25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E18" i="1"/>
  <c r="E16" i="1"/>
  <c r="F16" i="1" s="1"/>
  <c r="F15" i="1"/>
  <c r="E15" i="1"/>
  <c r="E14" i="1"/>
  <c r="F14" i="1" s="1"/>
  <c r="F13" i="1"/>
  <c r="E13" i="1"/>
  <c r="E12" i="1"/>
  <c r="F12" i="1" s="1"/>
  <c r="D11" i="1"/>
  <c r="E11" i="1" s="1"/>
  <c r="C11" i="1"/>
  <c r="B11" i="1"/>
  <c r="F11" i="1" s="1"/>
  <c r="E10" i="1"/>
  <c r="F10" i="1" s="1"/>
  <c r="E9" i="1"/>
  <c r="F9" i="1" s="1"/>
  <c r="D8" i="1"/>
  <c r="E8" i="1" s="1"/>
  <c r="C8" i="1"/>
  <c r="B8" i="1"/>
  <c r="E7" i="1"/>
  <c r="F7" i="1" s="1"/>
  <c r="D6" i="1"/>
  <c r="E6" i="1" s="1"/>
  <c r="C6" i="1"/>
  <c r="B6" i="1"/>
  <c r="E5" i="1"/>
  <c r="F5" i="1" s="1"/>
  <c r="F6" i="1" l="1"/>
  <c r="F8" i="1"/>
</calcChain>
</file>

<file path=xl/sharedStrings.xml><?xml version="1.0" encoding="utf-8"?>
<sst xmlns="http://schemas.openxmlformats.org/spreadsheetml/2006/main" count="26" uniqueCount="24">
  <si>
    <t>(Dollars in Millions)</t>
  </si>
  <si>
    <t>Amount</t>
  </si>
  <si>
    <t>Percent</t>
  </si>
  <si>
    <t>CAREER</t>
  </si>
  <si>
    <t>Total</t>
  </si>
  <si>
    <t>Infrastructure</t>
  </si>
  <si>
    <t>PHY Funding</t>
  </si>
  <si>
    <t>FY 2017 Actual</t>
  </si>
  <si>
    <t>FY 2018 (TBD)</t>
  </si>
  <si>
    <t>FY 2019 Request</t>
  </si>
  <si>
    <t>Change Over _x000D_FY 2017 Actual</t>
  </si>
  <si>
    <t xml:space="preserve">Research </t>
  </si>
  <si>
    <t>Centers Funding (total)</t>
  </si>
  <si>
    <t xml:space="preserve">   STC: Center for Bright Beams</t>
  </si>
  <si>
    <t xml:space="preserve">Education </t>
  </si>
  <si>
    <t>IceCube Neutrino Observatory (IceCube)</t>
  </si>
  <si>
    <t>Large Hadron Collider (LHC)</t>
  </si>
  <si>
    <r>
      <t>Laser Interferometer Gravitational Wave 
   Observatory (LIGO)</t>
    </r>
    <r>
      <rPr>
        <vertAlign val="superscript"/>
        <sz val="10"/>
        <color theme="1"/>
        <rFont val="Arial"/>
        <family val="2"/>
      </rPr>
      <t>1</t>
    </r>
  </si>
  <si>
    <t>National Superconoducting Cyclotron 
   Laboratory (NSCL)</t>
  </si>
  <si>
    <t>Midscale Research Infrastructure</t>
  </si>
  <si>
    <t>Pre-construction Planning:</t>
  </si>
  <si>
    <t xml:space="preserve"> </t>
  </si>
  <si>
    <t xml:space="preserve">   High-Luminosity LHC Upgrade Planning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</si>
  <si>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FY 2017 includes one-time supplemental funding of $2.50 million for a critical vacuum repair.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</si>
</sst>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/>
    </xf>
    <xf numFmtId="0" fontId="1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/>
    </xf>
    <xf numFmtId="166" fontId="6" fillId="0" borderId="4" xfId="1" applyNumberFormat="1" applyFont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right" vertical="top"/>
    </xf>
    <xf numFmtId="166" fontId="6" fillId="0" borderId="5" xfId="1" applyNumberFormat="1" applyFont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right" vertical="top"/>
    </xf>
    <xf numFmtId="166" fontId="7" fillId="0" borderId="0" xfId="1" applyNumberFormat="1" applyFont="1" applyBorder="1" applyAlignment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165" fontId="1" fillId="0" borderId="0" xfId="0" applyNumberFormat="1" applyFont="1" applyAlignment="1" applyProtection="1">
      <alignment horizontal="right" vertical="top"/>
      <protection locked="0"/>
    </xf>
    <xf numFmtId="165" fontId="1" fillId="0" borderId="0" xfId="0" applyNumberFormat="1" applyFont="1" applyAlignment="1" applyProtection="1">
      <alignment horizontal="right" vertical="top"/>
    </xf>
    <xf numFmtId="0" fontId="7" fillId="0" borderId="0" xfId="0" applyFont="1" applyFill="1" applyBorder="1" applyAlignment="1">
      <alignment vertical="top" wrapText="1"/>
    </xf>
    <xf numFmtId="166" fontId="7" fillId="0" borderId="0" xfId="1" applyNumberFormat="1" applyFont="1" applyFill="1" applyBorder="1" applyAlignment="1">
      <alignment horizontal="right" vertical="top"/>
    </xf>
    <xf numFmtId="166" fontId="6" fillId="0" borderId="0" xfId="1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wrapText="1"/>
    </xf>
    <xf numFmtId="165" fontId="9" fillId="0" borderId="0" xfId="0" applyNumberFormat="1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zoomScaleNormal="100" workbookViewId="0">
      <selection sqref="A1:F1"/>
    </sheetView>
  </sheetViews>
  <sheetFormatPr defaultColWidth="11.44140625" defaultRowHeight="13.2" x14ac:dyDescent="0.25"/>
  <cols>
    <col min="1" max="1" width="36" style="1" customWidth="1"/>
    <col min="2" max="5" width="9.33203125" style="1" customWidth="1"/>
    <col min="6" max="6" width="8.88671875" style="1" customWidth="1"/>
    <col min="7" max="16384" width="11.44140625" style="1"/>
  </cols>
  <sheetData>
    <row r="1" spans="1:6" ht="16.5" customHeight="1" x14ac:dyDescent="0.25">
      <c r="A1" s="27" t="s">
        <v>6</v>
      </c>
      <c r="B1" s="27"/>
      <c r="C1" s="27"/>
      <c r="D1" s="27"/>
      <c r="E1" s="28"/>
      <c r="F1" s="28"/>
    </row>
    <row r="2" spans="1:6" ht="13.8" thickBot="1" x14ac:dyDescent="0.3">
      <c r="A2" s="29" t="s">
        <v>0</v>
      </c>
      <c r="B2" s="30"/>
      <c r="C2" s="30"/>
      <c r="D2" s="30"/>
      <c r="E2" s="31"/>
      <c r="F2" s="31"/>
    </row>
    <row r="3" spans="1:6" ht="27.45" customHeight="1" x14ac:dyDescent="0.25">
      <c r="A3" s="2"/>
      <c r="B3" s="32" t="s">
        <v>7</v>
      </c>
      <c r="C3" s="32" t="s">
        <v>8</v>
      </c>
      <c r="D3" s="34" t="s">
        <v>9</v>
      </c>
      <c r="E3" s="36" t="s">
        <v>10</v>
      </c>
      <c r="F3" s="36"/>
    </row>
    <row r="4" spans="1:6" ht="12.75" customHeight="1" x14ac:dyDescent="0.25">
      <c r="A4" s="3"/>
      <c r="B4" s="33"/>
      <c r="C4" s="33"/>
      <c r="D4" s="35"/>
      <c r="E4" s="4" t="s">
        <v>1</v>
      </c>
      <c r="F4" s="4" t="s">
        <v>2</v>
      </c>
    </row>
    <row r="5" spans="1:6" ht="16.5" customHeight="1" x14ac:dyDescent="0.25">
      <c r="A5" s="5" t="s">
        <v>4</v>
      </c>
      <c r="B5" s="6">
        <v>281.43</v>
      </c>
      <c r="C5" s="6">
        <v>0</v>
      </c>
      <c r="D5" s="6">
        <v>266.73</v>
      </c>
      <c r="E5" s="6">
        <f>D5-B5</f>
        <v>-14.699999999999989</v>
      </c>
      <c r="F5" s="7">
        <f t="shared" ref="F5:F16" si="0">IF(B5=0,"N/A  ",E5/B5)</f>
        <v>-5.2233237394733997E-2</v>
      </c>
    </row>
    <row r="6" spans="1:6" ht="13.5" customHeight="1" x14ac:dyDescent="0.25">
      <c r="A6" s="8" t="s">
        <v>11</v>
      </c>
      <c r="B6" s="9">
        <f>B5-B10-B11</f>
        <v>178.57</v>
      </c>
      <c r="C6" s="9">
        <f>C5-C10-C11</f>
        <v>0</v>
      </c>
      <c r="D6" s="9">
        <f>D5-D10-D11</f>
        <v>159.01</v>
      </c>
      <c r="E6" s="9">
        <f t="shared" ref="E6:E16" si="1">D6-B6</f>
        <v>-19.560000000000002</v>
      </c>
      <c r="F6" s="10">
        <f t="shared" si="0"/>
        <v>-0.10953687629501038</v>
      </c>
    </row>
    <row r="7" spans="1:6" ht="13.5" customHeight="1" x14ac:dyDescent="0.25">
      <c r="A7" s="11" t="s">
        <v>3</v>
      </c>
      <c r="B7" s="12">
        <v>10.039999999999999</v>
      </c>
      <c r="C7" s="12">
        <v>0</v>
      </c>
      <c r="D7" s="12">
        <v>7.3</v>
      </c>
      <c r="E7" s="12">
        <f t="shared" si="1"/>
        <v>-2.7399999999999993</v>
      </c>
      <c r="F7" s="13">
        <f t="shared" si="0"/>
        <v>-0.27290836653386452</v>
      </c>
    </row>
    <row r="8" spans="1:6" ht="13.5" customHeight="1" x14ac:dyDescent="0.25">
      <c r="A8" s="14" t="s">
        <v>12</v>
      </c>
      <c r="B8" s="15">
        <f>SUM(B9:B9)</f>
        <v>4.5999999999999996</v>
      </c>
      <c r="C8" s="15">
        <f>SUM(C9:C9)</f>
        <v>0</v>
      </c>
      <c r="D8" s="15">
        <f>D9</f>
        <v>5</v>
      </c>
      <c r="E8" s="16">
        <f t="shared" si="1"/>
        <v>0.40000000000000036</v>
      </c>
      <c r="F8" s="13">
        <f t="shared" si="0"/>
        <v>8.6956521739130516E-2</v>
      </c>
    </row>
    <row r="9" spans="1:6" ht="13.5" customHeight="1" x14ac:dyDescent="0.25">
      <c r="A9" s="17" t="s">
        <v>13</v>
      </c>
      <c r="B9" s="12">
        <v>4.5999999999999996</v>
      </c>
      <c r="C9" s="12">
        <v>0</v>
      </c>
      <c r="D9" s="12">
        <v>5</v>
      </c>
      <c r="E9" s="12">
        <f t="shared" si="1"/>
        <v>0.40000000000000036</v>
      </c>
      <c r="F9" s="18">
        <f t="shared" si="0"/>
        <v>8.6956521739130516E-2</v>
      </c>
    </row>
    <row r="10" spans="1:6" ht="13.5" customHeight="1" x14ac:dyDescent="0.25">
      <c r="A10" s="8" t="s">
        <v>14</v>
      </c>
      <c r="B10" s="9">
        <v>5.87</v>
      </c>
      <c r="C10" s="9">
        <v>0</v>
      </c>
      <c r="D10" s="9">
        <v>4.92</v>
      </c>
      <c r="E10" s="9">
        <f t="shared" si="1"/>
        <v>-0.95000000000000018</v>
      </c>
      <c r="F10" s="19">
        <f t="shared" si="0"/>
        <v>-0.16183986371379899</v>
      </c>
    </row>
    <row r="11" spans="1:6" ht="13.5" customHeight="1" x14ac:dyDescent="0.25">
      <c r="A11" s="8" t="s">
        <v>5</v>
      </c>
      <c r="B11" s="9">
        <f>SUM(B12:B18)</f>
        <v>96.99</v>
      </c>
      <c r="C11" s="9">
        <f>SUM(C12:C18)</f>
        <v>0</v>
      </c>
      <c r="D11" s="9">
        <f>SUM(D12:D18)</f>
        <v>102.8</v>
      </c>
      <c r="E11" s="9">
        <f t="shared" si="1"/>
        <v>5.8100000000000023</v>
      </c>
      <c r="F11" s="19">
        <f t="shared" si="0"/>
        <v>5.9903082792040444E-2</v>
      </c>
    </row>
    <row r="12" spans="1:6" ht="13.5" customHeight="1" x14ac:dyDescent="0.25">
      <c r="A12" s="20" t="s">
        <v>15</v>
      </c>
      <c r="B12" s="12">
        <v>3.5</v>
      </c>
      <c r="C12" s="12">
        <v>0</v>
      </c>
      <c r="D12" s="12">
        <v>3.5</v>
      </c>
      <c r="E12" s="12">
        <f t="shared" si="1"/>
        <v>0</v>
      </c>
      <c r="F12" s="13">
        <f t="shared" si="0"/>
        <v>0</v>
      </c>
    </row>
    <row r="13" spans="1:6" ht="13.5" customHeight="1" x14ac:dyDescent="0.25">
      <c r="A13" s="20" t="s">
        <v>16</v>
      </c>
      <c r="B13" s="12">
        <v>16</v>
      </c>
      <c r="C13" s="12">
        <v>0</v>
      </c>
      <c r="D13" s="12">
        <v>16</v>
      </c>
      <c r="E13" s="12">
        <f t="shared" si="1"/>
        <v>0</v>
      </c>
      <c r="F13" s="13">
        <f t="shared" si="0"/>
        <v>0</v>
      </c>
    </row>
    <row r="14" spans="1:6" ht="28.95" customHeight="1" x14ac:dyDescent="0.25">
      <c r="A14" s="20" t="s">
        <v>17</v>
      </c>
      <c r="B14" s="12">
        <v>41.93</v>
      </c>
      <c r="C14" s="12">
        <v>0</v>
      </c>
      <c r="D14" s="12">
        <v>45</v>
      </c>
      <c r="E14" s="12">
        <f t="shared" si="1"/>
        <v>3.0700000000000003</v>
      </c>
      <c r="F14" s="13">
        <f t="shared" si="0"/>
        <v>7.3217266873360373E-2</v>
      </c>
    </row>
    <row r="15" spans="1:6" ht="28.2" customHeight="1" x14ac:dyDescent="0.25">
      <c r="A15" s="20" t="s">
        <v>18</v>
      </c>
      <c r="B15" s="12">
        <v>24</v>
      </c>
      <c r="C15" s="12">
        <v>0</v>
      </c>
      <c r="D15" s="12">
        <v>24</v>
      </c>
      <c r="E15" s="12">
        <f t="shared" si="1"/>
        <v>0</v>
      </c>
      <c r="F15" s="13">
        <f t="shared" si="0"/>
        <v>0</v>
      </c>
    </row>
    <row r="16" spans="1:6" ht="13.5" customHeight="1" x14ac:dyDescent="0.25">
      <c r="A16" s="20" t="s">
        <v>19</v>
      </c>
      <c r="B16" s="12">
        <v>5.85</v>
      </c>
      <c r="C16" s="12">
        <v>0</v>
      </c>
      <c r="D16" s="12">
        <v>8</v>
      </c>
      <c r="E16" s="12">
        <f t="shared" si="1"/>
        <v>2.1500000000000004</v>
      </c>
      <c r="F16" s="13">
        <f t="shared" si="0"/>
        <v>0.3675213675213676</v>
      </c>
    </row>
    <row r="17" spans="1:6" ht="13.5" customHeight="1" x14ac:dyDescent="0.25">
      <c r="A17" s="20" t="s">
        <v>20</v>
      </c>
      <c r="B17" s="12"/>
      <c r="C17" s="12"/>
      <c r="D17" s="12" t="s">
        <v>21</v>
      </c>
      <c r="E17" s="12" t="s">
        <v>21</v>
      </c>
      <c r="F17" s="13" t="s">
        <v>21</v>
      </c>
    </row>
    <row r="18" spans="1:6" ht="13.2" customHeight="1" thickBot="1" x14ac:dyDescent="0.3">
      <c r="A18" s="20" t="s">
        <v>22</v>
      </c>
      <c r="B18" s="12">
        <v>5.71</v>
      </c>
      <c r="C18" s="12">
        <v>0</v>
      </c>
      <c r="D18" s="12">
        <v>6.3</v>
      </c>
      <c r="E18" s="12">
        <f>D18-B18</f>
        <v>0.58999999999999986</v>
      </c>
      <c r="F18" s="13">
        <f>IF(B18=0,"N/A  ",E18/B18)</f>
        <v>0.10332749562171627</v>
      </c>
    </row>
    <row r="19" spans="1:6" ht="14.7" customHeight="1" x14ac:dyDescent="0.25">
      <c r="A19" s="25" t="s">
        <v>23</v>
      </c>
      <c r="B19" s="25"/>
      <c r="C19" s="25"/>
      <c r="D19" s="25"/>
      <c r="E19" s="25"/>
      <c r="F19" s="25"/>
    </row>
    <row r="20" spans="1:6" ht="15" customHeight="1" x14ac:dyDescent="0.25">
      <c r="A20" s="26"/>
      <c r="B20" s="26"/>
      <c r="C20" s="26"/>
      <c r="D20" s="26"/>
      <c r="E20" s="26"/>
      <c r="F20" s="26"/>
    </row>
    <row r="21" spans="1:6" x14ac:dyDescent="0.25">
      <c r="A21" s="21"/>
      <c r="B21" s="22"/>
      <c r="C21" s="22"/>
      <c r="D21" s="22"/>
      <c r="E21" s="23"/>
      <c r="F21" s="23"/>
    </row>
    <row r="22" spans="1:6" x14ac:dyDescent="0.25">
      <c r="A22" s="21"/>
      <c r="B22" s="22"/>
      <c r="C22" s="22"/>
      <c r="D22" s="22"/>
      <c r="E22" s="23"/>
      <c r="F22" s="23"/>
    </row>
    <row r="23" spans="1:6" x14ac:dyDescent="0.25">
      <c r="A23" s="21"/>
      <c r="B23" s="22"/>
      <c r="C23" s="22"/>
      <c r="D23" s="22"/>
      <c r="E23" s="23"/>
      <c r="F23" s="23"/>
    </row>
    <row r="24" spans="1:6" x14ac:dyDescent="0.25">
      <c r="A24" s="21"/>
      <c r="B24" s="22"/>
      <c r="C24" s="22"/>
      <c r="D24" s="22"/>
      <c r="E24" s="23"/>
      <c r="F24" s="23"/>
    </row>
    <row r="25" spans="1:6" x14ac:dyDescent="0.25">
      <c r="A25" s="21"/>
      <c r="B25" s="22"/>
      <c r="C25" s="22"/>
      <c r="D25" s="22"/>
      <c r="E25" s="23"/>
      <c r="F25" s="23"/>
    </row>
    <row r="26" spans="1:6" x14ac:dyDescent="0.25">
      <c r="A26" s="24"/>
      <c r="B26" s="22"/>
      <c r="C26" s="22"/>
      <c r="D26" s="22"/>
      <c r="E26" s="23"/>
      <c r="F26" s="23"/>
    </row>
    <row r="27" spans="1:6" x14ac:dyDescent="0.25">
      <c r="A27" s="24"/>
      <c r="B27" s="22"/>
      <c r="C27" s="22"/>
      <c r="D27" s="22"/>
      <c r="E27" s="23"/>
      <c r="F27" s="23"/>
    </row>
    <row r="28" spans="1:6" x14ac:dyDescent="0.25">
      <c r="A28" s="24"/>
      <c r="B28" s="22"/>
      <c r="C28" s="22"/>
      <c r="D28" s="22"/>
      <c r="E28" s="23"/>
      <c r="F28" s="23"/>
    </row>
    <row r="29" spans="1:6" ht="12.75" customHeight="1" x14ac:dyDescent="0.25">
      <c r="A29" s="21"/>
      <c r="B29" s="22"/>
      <c r="C29" s="22"/>
      <c r="D29" s="22"/>
      <c r="E29" s="23"/>
      <c r="F29" s="23"/>
    </row>
    <row r="30" spans="1:6" x14ac:dyDescent="0.25">
      <c r="A30" s="21"/>
      <c r="B30" s="22"/>
      <c r="C30" s="22"/>
      <c r="D30" s="22"/>
      <c r="E30" s="23"/>
      <c r="F30" s="23"/>
    </row>
    <row r="31" spans="1:6" x14ac:dyDescent="0.25">
      <c r="A31" s="24"/>
      <c r="B31" s="22"/>
      <c r="C31" s="22"/>
      <c r="D31" s="22"/>
      <c r="E31" s="23"/>
      <c r="F31" s="23"/>
    </row>
    <row r="32" spans="1:6" x14ac:dyDescent="0.25">
      <c r="A32" s="24"/>
      <c r="B32" s="22"/>
      <c r="C32" s="22"/>
      <c r="D32" s="22"/>
      <c r="E32" s="23"/>
      <c r="F32" s="23"/>
    </row>
    <row r="33" spans="1:6" x14ac:dyDescent="0.25">
      <c r="A33" s="21"/>
      <c r="B33" s="22"/>
      <c r="C33" s="22"/>
      <c r="D33" s="22"/>
      <c r="E33" s="23"/>
      <c r="F33" s="23"/>
    </row>
    <row r="34" spans="1:6" x14ac:dyDescent="0.25">
      <c r="A34" s="21"/>
      <c r="B34" s="22"/>
      <c r="C34" s="22"/>
      <c r="D34" s="22"/>
      <c r="E34" s="23"/>
      <c r="F34" s="23"/>
    </row>
    <row r="35" spans="1:6" x14ac:dyDescent="0.25">
      <c r="A35" s="21"/>
      <c r="B35" s="22"/>
      <c r="C35" s="22"/>
      <c r="D35" s="22"/>
      <c r="E35" s="23"/>
      <c r="F35" s="23"/>
    </row>
    <row r="36" spans="1:6" x14ac:dyDescent="0.25">
      <c r="A36" s="23"/>
      <c r="B36" s="23"/>
      <c r="C36" s="23"/>
      <c r="D36" s="23"/>
      <c r="E36" s="23"/>
      <c r="F36" s="23"/>
    </row>
    <row r="37" spans="1:6" x14ac:dyDescent="0.25">
      <c r="A37" s="23"/>
      <c r="B37" s="23"/>
      <c r="C37" s="23"/>
      <c r="D37" s="23"/>
      <c r="E37" s="23"/>
      <c r="F37" s="23"/>
    </row>
  </sheetData>
  <mergeCells count="8">
    <mergeCell ref="A19:F19"/>
    <mergeCell ref="A20:F20"/>
    <mergeCell ref="A1:F1"/>
    <mergeCell ref="A2:F2"/>
    <mergeCell ref="B3:B4"/>
    <mergeCell ref="C3:C4"/>
    <mergeCell ref="D3:D4"/>
    <mergeCell ref="E3:F3"/>
  </mergeCells>
  <printOptions horizontalCentered="1"/>
  <pageMargins left="0.47" right="0.27" top="0.75" bottom="0.75" header="0.3" footer="0.3"/>
  <pageSetup orientation="portrait" r:id="rId1"/>
  <ignoredErrors>
    <ignoredError sqref="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PHY Funding</vt:lpstr>
      <vt:lpstr>'PHY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2018-02-27T19:11:46Z</cp:lastPrinted>
  <dcterms:created xsi:type="dcterms:W3CDTF">2017-12-14T16:28:47Z</dcterms:created>
  <dcterms:modified xsi:type="dcterms:W3CDTF">2018-02-28T12:22:01Z</dcterms:modified>
</cp:coreProperties>
</file>