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11016" windowHeight="8628"/>
  </bookViews>
  <sheets>
    <sheet name="OMA Funding" sheetId="1" r:id="rId1"/>
  </sheets>
  <definedNames>
    <definedName name="_xlnm.Print_Area" localSheetId="0">'OMA Funding'!$A$1:$F$25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E12" i="1"/>
  <c r="E11" i="1"/>
  <c r="F11" i="1" s="1"/>
  <c r="C11" i="1"/>
  <c r="E10" i="1"/>
  <c r="F10" i="1" s="1"/>
  <c r="E9" i="1"/>
  <c r="F9" i="1" s="1"/>
  <c r="F8" i="1"/>
  <c r="E8" i="1"/>
  <c r="F7" i="1"/>
  <c r="E7" i="1"/>
  <c r="D6" i="1"/>
  <c r="E6" i="1" s="1"/>
  <c r="C6" i="1"/>
  <c r="B6" i="1"/>
  <c r="E5" i="1"/>
  <c r="F5" i="1" s="1"/>
  <c r="F6" i="1" l="1"/>
</calcChain>
</file>

<file path=xl/sharedStrings.xml><?xml version="1.0" encoding="utf-8"?>
<sst xmlns="http://schemas.openxmlformats.org/spreadsheetml/2006/main" count="17" uniqueCount="17">
  <si>
    <t>(Dollars in Millions)</t>
  </si>
  <si>
    <t>FY 2017
Actual</t>
  </si>
  <si>
    <t>FY 2019
Request</t>
  </si>
  <si>
    <t>Amount</t>
  </si>
  <si>
    <t>Percent</t>
  </si>
  <si>
    <t>Research</t>
  </si>
  <si>
    <t>CAREER</t>
  </si>
  <si>
    <t>Education</t>
  </si>
  <si>
    <t>FY 2018
(TBD)</t>
  </si>
  <si>
    <t>Change over
FY 2017 Actual</t>
  </si>
  <si>
    <t>Total</t>
  </si>
  <si>
    <t>OMA Funding</t>
  </si>
  <si>
    <t>Big Idea: Quantum Leap</t>
  </si>
  <si>
    <t>Big Idea: Windows on the Universe</t>
  </si>
  <si>
    <t>Infrastructure</t>
  </si>
  <si>
    <r>
      <t>Portfolio Analysis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</si>
  <si>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FY 2017 actions were unexpectedly low due, in part, to the timing of contracts and the phases of operation of various research facilities under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</si>
</sst>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Normal="100" workbookViewId="0">
      <selection sqref="A1:F1"/>
    </sheetView>
  </sheetViews>
  <sheetFormatPr defaultColWidth="8.6640625" defaultRowHeight="13.2" x14ac:dyDescent="0.25"/>
  <cols>
    <col min="1" max="1" width="34.5546875" style="2" customWidth="1"/>
    <col min="2" max="6" width="9.6640625" style="2" customWidth="1"/>
    <col min="7" max="16384" width="8.6640625" style="2"/>
  </cols>
  <sheetData>
    <row r="1" spans="1:6" s="1" customFormat="1" ht="13.5" customHeight="1" x14ac:dyDescent="0.3">
      <c r="A1" s="25" t="s">
        <v>11</v>
      </c>
      <c r="B1" s="25"/>
      <c r="C1" s="25"/>
      <c r="D1" s="25"/>
      <c r="E1" s="25"/>
      <c r="F1" s="25"/>
    </row>
    <row r="2" spans="1:6" ht="13.5" customHeight="1" thickBot="1" x14ac:dyDescent="0.3">
      <c r="A2" s="26" t="s">
        <v>0</v>
      </c>
      <c r="B2" s="26"/>
      <c r="C2" s="26"/>
      <c r="D2" s="26"/>
      <c r="E2" s="26"/>
      <c r="F2" s="26"/>
    </row>
    <row r="3" spans="1:6" ht="25.5" customHeight="1" x14ac:dyDescent="0.25">
      <c r="A3" s="3"/>
      <c r="B3" s="27" t="s">
        <v>1</v>
      </c>
      <c r="C3" s="27" t="s">
        <v>8</v>
      </c>
      <c r="D3" s="27" t="s">
        <v>2</v>
      </c>
      <c r="E3" s="29" t="s">
        <v>9</v>
      </c>
      <c r="F3" s="30"/>
    </row>
    <row r="4" spans="1:6" ht="13.5" customHeight="1" x14ac:dyDescent="0.25">
      <c r="A4" s="4"/>
      <c r="B4" s="28"/>
      <c r="C4" s="28"/>
      <c r="D4" s="28"/>
      <c r="E4" s="12" t="s">
        <v>3</v>
      </c>
      <c r="F4" s="12" t="s">
        <v>4</v>
      </c>
    </row>
    <row r="5" spans="1:6" ht="13.5" customHeight="1" x14ac:dyDescent="0.25">
      <c r="A5" s="13" t="s">
        <v>10</v>
      </c>
      <c r="B5" s="5">
        <v>34.86</v>
      </c>
      <c r="C5" s="5">
        <v>0</v>
      </c>
      <c r="D5" s="5">
        <v>103.45</v>
      </c>
      <c r="E5" s="6">
        <f>D5-B5</f>
        <v>68.59</v>
      </c>
      <c r="F5" s="7">
        <f>IF(B5=0,"N/A",E5/B5)</f>
        <v>1.9675846242111303</v>
      </c>
    </row>
    <row r="6" spans="1:6" ht="13.5" customHeight="1" x14ac:dyDescent="0.25">
      <c r="A6" s="14" t="s">
        <v>5</v>
      </c>
      <c r="B6" s="15">
        <f>B5-B10-B11</f>
        <v>25.55</v>
      </c>
      <c r="C6" s="15">
        <f>C5-C10-C11</f>
        <v>0</v>
      </c>
      <c r="D6" s="15">
        <f>D5-D10-D11</f>
        <v>96.710000000000008</v>
      </c>
      <c r="E6" s="16">
        <f>D6-B6</f>
        <v>71.160000000000011</v>
      </c>
      <c r="F6" s="17">
        <f t="shared" ref="F6:F12" si="0">IF(B6=0,"N/A",E6/B6)</f>
        <v>2.7851272015655582</v>
      </c>
    </row>
    <row r="7" spans="1:6" ht="13.5" customHeight="1" x14ac:dyDescent="0.25">
      <c r="A7" s="8" t="s">
        <v>12</v>
      </c>
      <c r="B7" s="9">
        <v>0</v>
      </c>
      <c r="C7" s="9">
        <v>0</v>
      </c>
      <c r="D7" s="9">
        <v>30</v>
      </c>
      <c r="E7" s="10">
        <f t="shared" ref="E7:E12" si="1">D7-B7</f>
        <v>30</v>
      </c>
      <c r="F7" s="11" t="str">
        <f t="shared" si="0"/>
        <v>N/A</v>
      </c>
    </row>
    <row r="8" spans="1:6" ht="13.5" customHeight="1" x14ac:dyDescent="0.25">
      <c r="A8" s="8" t="s">
        <v>13</v>
      </c>
      <c r="B8" s="9">
        <v>0</v>
      </c>
      <c r="C8" s="9">
        <v>0</v>
      </c>
      <c r="D8" s="9">
        <v>30</v>
      </c>
      <c r="E8" s="10">
        <f t="shared" si="1"/>
        <v>30</v>
      </c>
      <c r="F8" s="11" t="str">
        <f t="shared" si="0"/>
        <v>N/A</v>
      </c>
    </row>
    <row r="9" spans="1:6" ht="13.5" customHeight="1" x14ac:dyDescent="0.25">
      <c r="A9" s="8" t="s">
        <v>6</v>
      </c>
      <c r="B9" s="9">
        <v>0.31</v>
      </c>
      <c r="C9" s="9">
        <v>0</v>
      </c>
      <c r="D9" s="9">
        <v>0</v>
      </c>
      <c r="E9" s="10">
        <f t="shared" si="1"/>
        <v>-0.31</v>
      </c>
      <c r="F9" s="11">
        <f t="shared" si="0"/>
        <v>-1</v>
      </c>
    </row>
    <row r="10" spans="1:6" ht="13.5" customHeight="1" x14ac:dyDescent="0.25">
      <c r="A10" s="14" t="s">
        <v>7</v>
      </c>
      <c r="B10" s="15">
        <v>9.2200000000000006</v>
      </c>
      <c r="C10" s="15">
        <v>0</v>
      </c>
      <c r="D10" s="15">
        <v>0</v>
      </c>
      <c r="E10" s="16">
        <f t="shared" si="1"/>
        <v>-9.2200000000000006</v>
      </c>
      <c r="F10" s="17">
        <f t="shared" si="0"/>
        <v>-1</v>
      </c>
    </row>
    <row r="11" spans="1:6" ht="13.5" customHeight="1" x14ac:dyDescent="0.25">
      <c r="A11" s="14" t="s">
        <v>14</v>
      </c>
      <c r="B11" s="15">
        <v>0.09</v>
      </c>
      <c r="C11" s="15">
        <f>SUM(C12:C12)</f>
        <v>0</v>
      </c>
      <c r="D11" s="15">
        <v>6.74</v>
      </c>
      <c r="E11" s="16">
        <f t="shared" si="1"/>
        <v>6.65</v>
      </c>
      <c r="F11" s="17">
        <f t="shared" si="0"/>
        <v>73.8888888888889</v>
      </c>
    </row>
    <row r="12" spans="1:6" ht="15" customHeight="1" thickBot="1" x14ac:dyDescent="0.3">
      <c r="A12" s="19" t="s">
        <v>15</v>
      </c>
      <c r="B12" s="20">
        <v>0.09</v>
      </c>
      <c r="C12" s="20">
        <v>0</v>
      </c>
      <c r="D12" s="20">
        <v>6.74</v>
      </c>
      <c r="E12" s="21">
        <f t="shared" si="1"/>
        <v>6.65</v>
      </c>
      <c r="F12" s="22">
        <f t="shared" si="0"/>
        <v>73.8888888888889</v>
      </c>
    </row>
    <row r="13" spans="1:6" ht="24.6" customHeight="1" x14ac:dyDescent="0.25">
      <c r="A13" s="23" t="s">
        <v>16</v>
      </c>
      <c r="B13" s="23"/>
      <c r="C13" s="23"/>
      <c r="D13" s="23"/>
      <c r="E13" s="23"/>
      <c r="F13" s="23"/>
    </row>
    <row r="14" spans="1:6" ht="13.5" customHeight="1" x14ac:dyDescent="0.25">
      <c r="A14" s="24"/>
      <c r="B14" s="24"/>
      <c r="C14" s="24"/>
      <c r="D14" s="24"/>
      <c r="E14" s="24"/>
      <c r="F14" s="24"/>
    </row>
    <row r="15" spans="1:6" ht="13.5" customHeight="1" x14ac:dyDescent="0.25">
      <c r="A15" s="24"/>
      <c r="B15" s="24"/>
      <c r="C15" s="24"/>
      <c r="D15" s="24"/>
      <c r="E15" s="24"/>
      <c r="F15" s="24"/>
    </row>
    <row r="16" spans="1:6" ht="17.399999999999999" customHeight="1" x14ac:dyDescent="0.25">
      <c r="A16" s="18"/>
      <c r="B16" s="18"/>
      <c r="C16" s="18"/>
      <c r="D16" s="18"/>
      <c r="E16" s="18"/>
      <c r="F16" s="18"/>
    </row>
    <row r="17" ht="15" customHeight="1" x14ac:dyDescent="0.25"/>
    <row r="18" ht="12" customHeight="1" x14ac:dyDescent="0.25"/>
    <row r="19" ht="16.8" customHeight="1" x14ac:dyDescent="0.25"/>
    <row r="20" ht="15.6" customHeight="1" x14ac:dyDescent="0.25"/>
    <row r="22" ht="24" customHeight="1" x14ac:dyDescent="0.25"/>
    <row r="23" ht="25.2" customHeight="1" x14ac:dyDescent="0.25"/>
    <row r="24" ht="24" customHeight="1" x14ac:dyDescent="0.25"/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0.47" right="0.27" top="0.75" bottom="0.75" header="0.3" footer="0.3"/>
  <pageSetup orientation="portrait" r:id="rId1"/>
  <ignoredErrors>
    <ignoredError sqref="B6:D6 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OMA Funding</vt:lpstr>
      <vt:lpstr>'OMA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2018-02-27T19:12:16Z</cp:lastPrinted>
  <dcterms:created xsi:type="dcterms:W3CDTF">2017-12-14T16:28:47Z</dcterms:created>
  <dcterms:modified xsi:type="dcterms:W3CDTF">2018-02-28T12:22:30Z</dcterms:modified>
</cp:coreProperties>
</file>