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9168" windowHeight="4956"/>
  </bookViews>
  <sheets>
    <sheet name="OPP Facilities" sheetId="1" r:id="rId1"/>
  </sheets>
  <definedNames>
    <definedName name="_xlnm.Print_Area" localSheetId="0">'OPP Facilities'!$A$1:$F$15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F13" i="1"/>
  <c r="E13" i="1"/>
  <c r="E12" i="1"/>
  <c r="F12" i="1" s="1"/>
  <c r="E11" i="1"/>
  <c r="F11" i="1" s="1"/>
  <c r="C11" i="1"/>
  <c r="D10" i="1"/>
  <c r="E10" i="1" s="1"/>
  <c r="F10" i="1" s="1"/>
  <c r="B10" i="1"/>
  <c r="F9" i="1"/>
  <c r="E9" i="1"/>
  <c r="F8" i="1"/>
  <c r="E8" i="1"/>
  <c r="F7" i="1"/>
  <c r="E7" i="1"/>
  <c r="F6" i="1"/>
  <c r="E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<sst xmlns="http://schemas.openxmlformats.org/spreadsheetml/2006/main" count="19" uniqueCount="19">
  <si>
    <t>(Dollars in Millions)</t>
  </si>
  <si>
    <t>FY 2017
Actual</t>
  </si>
  <si>
    <t>FY 2019
Request</t>
  </si>
  <si>
    <t>Amount</t>
  </si>
  <si>
    <t>Percent</t>
  </si>
  <si>
    <t>Total</t>
  </si>
  <si>
    <t xml:space="preserve"> </t>
  </si>
  <si>
    <t>OPP Funding for Facilities</t>
  </si>
  <si>
    <t>FY 2018
(TBD)</t>
  </si>
  <si>
    <t>Change over
FY 2017 Actual</t>
  </si>
  <si>
    <t>Arctic Research Support and Logistics</t>
  </si>
  <si>
    <t>U.S. Antarctic Facilities and Logistics</t>
  </si>
  <si>
    <t>U.S. Antarctic Logistical Support</t>
  </si>
  <si>
    <t>AIMS Construction</t>
  </si>
  <si>
    <t>Polar Environment, Safety, and Health (PESH)</t>
  </si>
  <si>
    <t>AIMS Concept and Design</t>
  </si>
  <si>
    <t>Geodesy Advancing Geosciences and 
  Earthscope (GAGE)</t>
  </si>
  <si>
    <t>Seismological Facilities for Advancement of 
  Geosciences and Earthscope (SAGE)</t>
  </si>
  <si>
    <t>IceCube Neutrino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</si>
</sst>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 vertical="top"/>
    </xf>
    <xf numFmtId="4" fontId="2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>
      <selection sqref="A1:F1"/>
    </sheetView>
  </sheetViews>
  <sheetFormatPr defaultColWidth="8.88671875" defaultRowHeight="13.2" x14ac:dyDescent="0.25"/>
  <cols>
    <col min="1" max="1" width="41.44140625" style="2" customWidth="1"/>
    <col min="2" max="16384" width="8.88671875" style="2"/>
  </cols>
  <sheetData>
    <row r="1" spans="1:6" s="1" customFormat="1" ht="13.5" customHeight="1" x14ac:dyDescent="0.3">
      <c r="A1" s="25" t="s">
        <v>7</v>
      </c>
      <c r="B1" s="25"/>
      <c r="C1" s="25"/>
      <c r="D1" s="25"/>
      <c r="E1" s="25"/>
      <c r="F1" s="25"/>
    </row>
    <row r="2" spans="1:6" ht="13.5" customHeight="1" thickBot="1" x14ac:dyDescent="0.3">
      <c r="A2" s="26" t="s">
        <v>0</v>
      </c>
      <c r="B2" s="26"/>
      <c r="C2" s="26"/>
      <c r="D2" s="26"/>
      <c r="E2" s="26"/>
      <c r="F2" s="26"/>
    </row>
    <row r="3" spans="1:6" ht="25.5" customHeight="1" x14ac:dyDescent="0.25">
      <c r="A3" s="3"/>
      <c r="B3" s="27" t="s">
        <v>1</v>
      </c>
      <c r="C3" s="27" t="s">
        <v>8</v>
      </c>
      <c r="D3" s="27" t="s">
        <v>2</v>
      </c>
      <c r="E3" s="29" t="s">
        <v>9</v>
      </c>
      <c r="F3" s="30"/>
    </row>
    <row r="4" spans="1:6" ht="13.5" customHeight="1" x14ac:dyDescent="0.25">
      <c r="A4" s="4"/>
      <c r="B4" s="28"/>
      <c r="C4" s="28"/>
      <c r="D4" s="28"/>
      <c r="E4" s="5" t="s">
        <v>3</v>
      </c>
      <c r="F4" s="5" t="s">
        <v>4</v>
      </c>
    </row>
    <row r="5" spans="1:6" ht="13.5" customHeight="1" x14ac:dyDescent="0.25">
      <c r="A5" s="6" t="s">
        <v>5</v>
      </c>
      <c r="B5" s="7">
        <f>SUM(B6:B14)</f>
        <v>346.34222800000003</v>
      </c>
      <c r="C5" s="7">
        <f>SUM(C6:C14)</f>
        <v>0</v>
      </c>
      <c r="D5" s="7">
        <f>SUM(D6:D14)</f>
        <v>420.19</v>
      </c>
      <c r="E5" s="8">
        <f>D5-B5</f>
        <v>73.847771999999964</v>
      </c>
      <c r="F5" s="9">
        <f>IF(B5=0,"N/A",E5/B5)</f>
        <v>0.21322196957166875</v>
      </c>
    </row>
    <row r="6" spans="1:6" ht="13.5" customHeight="1" x14ac:dyDescent="0.25">
      <c r="A6" s="2" t="s">
        <v>10</v>
      </c>
      <c r="B6" s="10">
        <v>45.063180000000003</v>
      </c>
      <c r="C6" s="10">
        <v>0</v>
      </c>
      <c r="D6" s="10">
        <v>39.33</v>
      </c>
      <c r="E6" s="22">
        <f t="shared" ref="E6:E10" si="0">D6-B6</f>
        <v>-5.7331800000000044</v>
      </c>
      <c r="F6" s="11">
        <f t="shared" ref="F6:F10" si="1">IF(B6=0,"N/A",E6/B6)</f>
        <v>-0.12722537557269603</v>
      </c>
    </row>
    <row r="7" spans="1:6" s="21" customFormat="1" ht="26.4" x14ac:dyDescent="0.3">
      <c r="A7" s="18" t="s">
        <v>16</v>
      </c>
      <c r="B7" s="19">
        <v>1.51515</v>
      </c>
      <c r="C7" s="19">
        <v>0</v>
      </c>
      <c r="D7" s="19">
        <v>1.29</v>
      </c>
      <c r="E7" s="23">
        <f t="shared" si="0"/>
        <v>-0.22514999999999996</v>
      </c>
      <c r="F7" s="20">
        <f t="shared" si="1"/>
        <v>-0.14859914859914858</v>
      </c>
    </row>
    <row r="8" spans="1:6" ht="13.5" customHeight="1" x14ac:dyDescent="0.25">
      <c r="A8" s="2" t="s">
        <v>18</v>
      </c>
      <c r="B8" s="10">
        <v>3.5</v>
      </c>
      <c r="C8" s="10">
        <v>0</v>
      </c>
      <c r="D8" s="10">
        <v>3.5</v>
      </c>
      <c r="E8" s="22">
        <f t="shared" si="0"/>
        <v>0</v>
      </c>
      <c r="F8" s="11">
        <f t="shared" si="1"/>
        <v>0</v>
      </c>
    </row>
    <row r="9" spans="1:6" s="21" customFormat="1" ht="26.4" x14ac:dyDescent="0.3">
      <c r="A9" s="18" t="s">
        <v>17</v>
      </c>
      <c r="B9" s="19">
        <v>1.7004790000000001</v>
      </c>
      <c r="C9" s="19">
        <v>0</v>
      </c>
      <c r="D9" s="19">
        <v>1.26</v>
      </c>
      <c r="E9" s="23">
        <f t="shared" si="0"/>
        <v>-0.44047900000000006</v>
      </c>
      <c r="F9" s="20">
        <f t="shared" si="1"/>
        <v>-0.25903230795558196</v>
      </c>
    </row>
    <row r="10" spans="1:6" s="12" customFormat="1" ht="13.5" customHeight="1" x14ac:dyDescent="0.25">
      <c r="A10" s="2" t="s">
        <v>11</v>
      </c>
      <c r="B10" s="10">
        <f>218.682044-B12</f>
        <v>215.71204399999999</v>
      </c>
      <c r="C10" s="10">
        <v>0</v>
      </c>
      <c r="D10" s="10">
        <f>193.98-D12</f>
        <v>193.60999999999999</v>
      </c>
      <c r="E10" s="22">
        <f t="shared" si="0"/>
        <v>-22.102044000000006</v>
      </c>
      <c r="F10" s="11">
        <f t="shared" si="1"/>
        <v>-0.10246087140132058</v>
      </c>
    </row>
    <row r="11" spans="1:6" s="12" customFormat="1" ht="13.5" customHeight="1" x14ac:dyDescent="0.25">
      <c r="A11" s="14" t="s">
        <v>14</v>
      </c>
      <c r="B11" s="10">
        <v>6.6050820000000003</v>
      </c>
      <c r="C11" s="10">
        <f>SUM(C12:C13)</f>
        <v>0</v>
      </c>
      <c r="D11" s="10">
        <v>6.13</v>
      </c>
      <c r="E11" s="22">
        <f t="shared" ref="E11" si="2">D11-B11</f>
        <v>-0.47508200000000045</v>
      </c>
      <c r="F11" s="11">
        <f t="shared" ref="F11" si="3">IF(B11=0,"N/A",E11/B11)</f>
        <v>-7.192673762415068E-2</v>
      </c>
    </row>
    <row r="12" spans="1:6" s="12" customFormat="1" ht="13.5" customHeight="1" x14ac:dyDescent="0.25">
      <c r="A12" s="13" t="s">
        <v>15</v>
      </c>
      <c r="B12" s="10">
        <v>2.97</v>
      </c>
      <c r="C12" s="10">
        <v>0</v>
      </c>
      <c r="D12" s="10">
        <v>0.37</v>
      </c>
      <c r="E12" s="22">
        <f>D12-B12</f>
        <v>-2.6</v>
      </c>
      <c r="F12" s="11">
        <f>IF(B12=0,"N/A",E12/B12)</f>
        <v>-0.87542087542087543</v>
      </c>
    </row>
    <row r="13" spans="1:6" ht="13.5" customHeight="1" x14ac:dyDescent="0.25">
      <c r="A13" s="13" t="s">
        <v>13</v>
      </c>
      <c r="B13" s="10">
        <v>0</v>
      </c>
      <c r="C13" s="10">
        <v>0</v>
      </c>
      <c r="D13" s="10">
        <v>103.7</v>
      </c>
      <c r="E13" s="22">
        <f>D13-B13</f>
        <v>103.7</v>
      </c>
      <c r="F13" s="11" t="str">
        <f>IF(B13=0,"N/A",E13/B13)</f>
        <v>N/A</v>
      </c>
    </row>
    <row r="14" spans="1:6" ht="13.5" customHeight="1" thickBot="1" x14ac:dyDescent="0.3">
      <c r="A14" s="13" t="s">
        <v>12</v>
      </c>
      <c r="B14" s="10">
        <v>69.276292999999995</v>
      </c>
      <c r="C14" s="10">
        <v>0</v>
      </c>
      <c r="D14" s="10">
        <v>71</v>
      </c>
      <c r="E14" s="24">
        <f>D14-B14</f>
        <v>1.7237070000000045</v>
      </c>
      <c r="F14" s="17">
        <f>IF(B14=0,"N/A",E14/B14)</f>
        <v>2.4881628698002138E-2</v>
      </c>
    </row>
    <row r="15" spans="1:6" ht="13.5" customHeight="1" x14ac:dyDescent="0.25">
      <c r="A15" s="15" t="s">
        <v>6</v>
      </c>
      <c r="B15" s="15"/>
      <c r="C15" s="15"/>
      <c r="D15" s="15"/>
      <c r="E15" s="16"/>
      <c r="F15" s="16"/>
    </row>
    <row r="16" spans="1:6" ht="13.5" customHeight="1" x14ac:dyDescent="0.25">
      <c r="A16" s="16"/>
      <c r="B16" s="16"/>
      <c r="C16" s="16"/>
      <c r="D16" s="16"/>
      <c r="E16" s="16"/>
      <c r="F16" s="16"/>
    </row>
    <row r="17" spans="1:6" ht="13.5" customHeight="1" x14ac:dyDescent="0.25">
      <c r="A17" s="16"/>
      <c r="B17" s="16"/>
      <c r="C17" s="16"/>
      <c r="D17" s="16"/>
      <c r="E17" s="14"/>
      <c r="F17" s="14"/>
    </row>
    <row r="18" spans="1:6" ht="13.5" customHeight="1" x14ac:dyDescent="0.25">
      <c r="A18" s="14"/>
      <c r="B18" s="14"/>
      <c r="C18" s="14"/>
      <c r="D18" s="14"/>
      <c r="E18" s="14"/>
      <c r="F18" s="14"/>
    </row>
    <row r="19" spans="1:6" ht="13.5" customHeight="1" x14ac:dyDescent="0.25">
      <c r="A19" s="14"/>
      <c r="B19" s="14"/>
      <c r="C19" s="14"/>
      <c r="D19" s="14"/>
      <c r="E19" s="14"/>
      <c r="F19" s="14"/>
    </row>
    <row r="20" spans="1:6" ht="13.5" customHeight="1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 B10 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 Facilities</vt:lpstr>
      <vt:lpstr>'OPP Facilities'!Print_Area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2018-02-27T22:12:11Z</cp:lastPrinted>
  <dcterms:created xsi:type="dcterms:W3CDTF">2017-12-14T16:25:06Z</dcterms:created>
  <dcterms:modified xsi:type="dcterms:W3CDTF">2018-02-28T12:24:13Z</dcterms:modified>
</cp:coreProperties>
</file>